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435" yWindow="-60" windowWidth="12795" windowHeight="12030" activeTab="1"/>
  </bookViews>
  <sheets>
    <sheet name="PREDRACUN JR" sheetId="20" r:id="rId1"/>
    <sheet name="Rekapitulacija" sheetId="16" r:id="rId2"/>
  </sheets>
  <definedNames>
    <definedName name="_xlnm.Print_Area" localSheetId="0">'PREDRACUN JR'!$A$1:$H$116</definedName>
    <definedName name="_xlnm.Print_Area" localSheetId="1">Rekapitulacija!$A$1:$H$39</definedName>
  </definedNames>
  <calcPr calcId="114210"/>
</workbook>
</file>

<file path=xl/calcChain.xml><?xml version="1.0" encoding="utf-8"?>
<calcChain xmlns="http://schemas.openxmlformats.org/spreadsheetml/2006/main">
  <c r="H109" i="20"/>
  <c r="H105"/>
  <c r="H93"/>
  <c r="H51"/>
  <c r="H13"/>
  <c r="H11"/>
  <c r="H72"/>
  <c r="H112"/>
  <c r="H113"/>
  <c r="H87"/>
  <c r="H79"/>
  <c r="H68"/>
  <c r="J37"/>
  <c r="I37"/>
  <c r="H37"/>
  <c r="J29"/>
  <c r="I29"/>
  <c r="H115"/>
  <c r="H107"/>
  <c r="F103"/>
  <c r="H103"/>
  <c r="H11" i="16"/>
  <c r="H91" i="20"/>
  <c r="H75"/>
  <c r="H65"/>
  <c r="H62"/>
  <c r="H49"/>
  <c r="F47"/>
  <c r="H47"/>
  <c r="H44"/>
  <c r="H29"/>
  <c r="H21"/>
  <c r="F9"/>
  <c r="H9"/>
  <c r="F7"/>
  <c r="H7"/>
  <c r="H5"/>
  <c r="H7" i="16"/>
  <c r="J93" i="20"/>
  <c r="I93"/>
  <c r="J51"/>
  <c r="I51"/>
  <c r="H8" i="16"/>
  <c r="H9"/>
  <c r="I11"/>
  <c r="H118" i="20"/>
  <c r="H15" i="16"/>
</calcChain>
</file>

<file path=xl/sharedStrings.xml><?xml version="1.0" encoding="utf-8"?>
<sst xmlns="http://schemas.openxmlformats.org/spreadsheetml/2006/main" count="174" uniqueCount="121">
  <si>
    <t>A)</t>
  </si>
  <si>
    <t>Pripravljalna dela</t>
  </si>
  <si>
    <t xml:space="preserve"> </t>
  </si>
  <si>
    <t>01.</t>
  </si>
  <si>
    <t>Trasiranje</t>
  </si>
  <si>
    <t>m</t>
  </si>
  <si>
    <t>02.</t>
  </si>
  <si>
    <t>Priprava materiala</t>
  </si>
  <si>
    <t>03.</t>
  </si>
  <si>
    <t>Zavarovanje gradbišča (delno)</t>
  </si>
  <si>
    <t>04.</t>
  </si>
  <si>
    <t>B)</t>
  </si>
  <si>
    <t>Gradbena dela</t>
  </si>
  <si>
    <t>kom</t>
  </si>
  <si>
    <t xml:space="preserve">traku                   </t>
  </si>
  <si>
    <t xml:space="preserve"> m</t>
  </si>
  <si>
    <t>05.</t>
  </si>
  <si>
    <t>06.</t>
  </si>
  <si>
    <t xml:space="preserve">izkop kabelskega jarka v zemljišču </t>
  </si>
  <si>
    <t>07.</t>
  </si>
  <si>
    <t>08.</t>
  </si>
  <si>
    <t>C)</t>
  </si>
  <si>
    <t>Montažna dela</t>
  </si>
  <si>
    <t>končnikov (povitje)</t>
  </si>
  <si>
    <t>D)</t>
  </si>
  <si>
    <t>Demontažna dela</t>
  </si>
  <si>
    <t>E)</t>
  </si>
  <si>
    <t>Zaključna dela</t>
  </si>
  <si>
    <t xml:space="preserve">   trase za kataster           </t>
  </si>
  <si>
    <t>Kontrolne meritve:</t>
  </si>
  <si>
    <t>ter ponovni zasip (nabijanje…)</t>
  </si>
  <si>
    <t>Snemanje in izris kabelske</t>
  </si>
  <si>
    <t>Dobava in izdelava kabelskih</t>
  </si>
  <si>
    <t xml:space="preserve">s P/Y 35 400 V </t>
  </si>
  <si>
    <t>Dobava in polaganje kabla :</t>
  </si>
  <si>
    <t>Dobava oz. izvedba priključka</t>
  </si>
  <si>
    <t>Dobava in polaganje opozorilnega</t>
  </si>
  <si>
    <t xml:space="preserve">Dobava in polaganje izolirane bakrene </t>
  </si>
  <si>
    <t>Zakoličba KTV, PTT, plin…</t>
  </si>
  <si>
    <t xml:space="preserve">          </t>
  </si>
  <si>
    <t>Stroški začasnih zapor</t>
  </si>
  <si>
    <t>Projektantski oz. upravljalski nadzor</t>
  </si>
  <si>
    <t>OPOMBE:</t>
  </si>
  <si>
    <t>pav</t>
  </si>
  <si>
    <t>Stroški projektiranja (PID)</t>
  </si>
  <si>
    <t>kanalizacije (2*fi110mm MIVKA)</t>
  </si>
  <si>
    <t>2x MIVKA</t>
  </si>
  <si>
    <t xml:space="preserve">REKAPITULACIJA JR </t>
  </si>
  <si>
    <t>pločnik ali bankina 2xPC-E/110</t>
  </si>
  <si>
    <t>glej prilogo P4</t>
  </si>
  <si>
    <t>m2</t>
  </si>
  <si>
    <t xml:space="preserve">pletenice 35mm2 </t>
  </si>
  <si>
    <t>Dobava, izkop, postavitev in zasip</t>
  </si>
  <si>
    <t xml:space="preserve">kabelskega jaška MKJ, </t>
  </si>
  <si>
    <t>dimenzij 0.6 x 0.6 x 0.8 m</t>
  </si>
  <si>
    <t>(lahek kovinski pohodni pokrov 3,5t)</t>
  </si>
  <si>
    <t>dimenzij 0.6 x 0.6 m</t>
  </si>
  <si>
    <t>5m</t>
  </si>
  <si>
    <t>Ureditev prekopanih zelenic</t>
  </si>
  <si>
    <t xml:space="preserve">   - galvanskih stikov ozem.</t>
  </si>
  <si>
    <t xml:space="preserve">     in izol. upor.</t>
  </si>
  <si>
    <t>Drobna montažna dela</t>
  </si>
  <si>
    <t>Drobna gradbena dela</t>
  </si>
  <si>
    <t xml:space="preserve"> EUR</t>
  </si>
  <si>
    <t>III VETROVNA CONA (kandelabri morajo</t>
  </si>
  <si>
    <t>biti skladni s tipizacijo opreme</t>
  </si>
  <si>
    <t>na predvidenem območju),</t>
  </si>
  <si>
    <t xml:space="preserve">* KANDELABRI IZDELANI ZA III VETROVNO CONO, (KANDELABRI MORAJO </t>
  </si>
  <si>
    <t xml:space="preserve">  BITI SKLADNI S TIPIZACIJO OPREME NA PREDVIDENEM OBMOČJU IN </t>
  </si>
  <si>
    <t xml:space="preserve">* V PREDRAČUNU UPOŠTEVANO DEJSTVO, DA ZEMLJIŠČE NA KATEREM SE BODO </t>
  </si>
  <si>
    <t xml:space="preserve">  VRŠILA GRADBENA DELA SPADA PO OCENI IN OGLEDU V III. </t>
  </si>
  <si>
    <t xml:space="preserve">  KATEGORIJO ZEMLJIŠČ.</t>
  </si>
  <si>
    <t xml:space="preserve">  MORAJO USTREZATI TUDI ZAHTEVAM STANDARDA SIST EN40.</t>
  </si>
  <si>
    <t xml:space="preserve">III.kat.dim: 0.50 x 0,8 m, </t>
  </si>
  <si>
    <t xml:space="preserve">* NA CELOTNEM OBMOČJU JE PREDVIDENA IZGRADNJA DVO - CEVNE </t>
  </si>
  <si>
    <t xml:space="preserve">  KANALIZACIJE S MONTAŽNIMI KABELSKIMI JAŠKI, KI ZAJAMEJO LE CEVI JR. </t>
  </si>
  <si>
    <t>(N.5.1) dobava, izkop in postavitev</t>
  </si>
  <si>
    <t>III.kat.dim: 0.50 x 1.0 m,</t>
  </si>
  <si>
    <t>2x BETON</t>
  </si>
  <si>
    <t xml:space="preserve">obbetoniranje cevi 2xPC-E/110 </t>
  </si>
  <si>
    <t>kanalizacije (2xfi110mm BETON)</t>
  </si>
  <si>
    <t xml:space="preserve"> - E-AY2Y-J 4x16+1,5 0,6/1kV</t>
  </si>
  <si>
    <t>Dobava in polaganje pocinkanega</t>
  </si>
  <si>
    <t xml:space="preserve">valjanca 25 * 4 mm </t>
  </si>
  <si>
    <t>ozemljitve na kandelaber</t>
  </si>
  <si>
    <t xml:space="preserve">Oštevilčenje stebrov </t>
  </si>
  <si>
    <t xml:space="preserve">  DOB INŽENIRING d.o.o.</t>
  </si>
  <si>
    <t>Dobava in montaža</t>
  </si>
  <si>
    <t xml:space="preserve"> natik - kot montaže 0° (ravno steklo)</t>
  </si>
  <si>
    <t>varovalka 4A PVE 4/25-1 Stanovnik)</t>
  </si>
  <si>
    <t>09.</t>
  </si>
  <si>
    <t xml:space="preserve">   - osvetljenosti prehoda za pešce</t>
  </si>
  <si>
    <t xml:space="preserve">   - osvetljenosti ceste</t>
  </si>
  <si>
    <t xml:space="preserve">(mivka, 5,2m3, 80m cevi) </t>
  </si>
  <si>
    <t xml:space="preserve">(beton C8/10, 1m3, 16m cevi) </t>
  </si>
  <si>
    <t xml:space="preserve">na območju križanja ceste </t>
  </si>
  <si>
    <t xml:space="preserve">* TRASE OBSTOJEČE EEO IN JR SO DELOMA SKUPNE - CEVNA KANALIZACIJA JR </t>
  </si>
  <si>
    <t xml:space="preserve">  POTEKA V BLIŽINI EEO, IZKOPI DELOMA ROČNO, DELOMA STROJNO.</t>
  </si>
  <si>
    <t>* NAČRT SE NAVEZUJE NA LOČEN NAČRT št:11-BD/1-225JR</t>
  </si>
  <si>
    <t xml:space="preserve">Kombinirani ročno/strojni (50/50%) </t>
  </si>
  <si>
    <t xml:space="preserve">Betonski montažni temelj za </t>
  </si>
  <si>
    <t>kandelaber 5m, dim.0.6*0.6*1.0 m</t>
  </si>
  <si>
    <t>5M</t>
  </si>
  <si>
    <t>Tipskih ravnih (vroče cinkani)</t>
  </si>
  <si>
    <r>
      <t xml:space="preserve">kandelabrov </t>
    </r>
    <r>
      <rPr>
        <b/>
        <i/>
        <sz val="10"/>
        <rFont val="Courier New CE"/>
        <charset val="238"/>
      </rPr>
      <t xml:space="preserve">h=5 m </t>
    </r>
  </si>
  <si>
    <t>Dobava in montaža svetilk kot npr.</t>
  </si>
  <si>
    <r>
      <t xml:space="preserve">"THORN" tip: </t>
    </r>
    <r>
      <rPr>
        <b/>
        <i/>
        <sz val="10"/>
        <rFont val="Arial"/>
        <family val="2"/>
        <charset val="238"/>
      </rPr>
      <t>CIVIC 1 A/A 150W HIDE CL2 2800K</t>
    </r>
  </si>
  <si>
    <t xml:space="preserve"> z nosilcem (REDUCIR FI60/FI76) ZA  </t>
  </si>
  <si>
    <t>barva 2800K, IP66, (PP-Y 4*1.5  400V,</t>
  </si>
  <si>
    <t>Dobava in montaža UTRIPALKE  kot npr.:</t>
  </si>
  <si>
    <t>"Thorn" IVS FLASH NODE 6W 2*3LED GRY</t>
  </si>
  <si>
    <t>na kandelaber 5m</t>
  </si>
  <si>
    <t>(risba 4.1) **</t>
  </si>
  <si>
    <t>sijalka HIT-CE/S 150W/C/828 E40 PH #PLUS</t>
  </si>
  <si>
    <t>**OPCIJA KANDELABER THORN IVS COL 5M D60 MPL FAI R9006</t>
  </si>
  <si>
    <t>SKUPAJ brez DDV(EUR):</t>
  </si>
  <si>
    <t>D) POPIS DEL - JR ZA PREHOD ZA PEŠCE</t>
  </si>
  <si>
    <t>ura</t>
  </si>
  <si>
    <t>ocena</t>
  </si>
  <si>
    <t xml:space="preserve">SKUPNA REKAPITULACIJA </t>
  </si>
  <si>
    <t>D) JR za prehod za pešce</t>
  </si>
</sst>
</file>

<file path=xl/styles.xml><?xml version="1.0" encoding="utf-8"?>
<styleSheet xmlns="http://schemas.openxmlformats.org/spreadsheetml/2006/main">
  <fonts count="21">
    <font>
      <sz val="10"/>
      <name val="Arial CE"/>
      <charset val="238"/>
    </font>
    <font>
      <sz val="10"/>
      <name val="Arial CE"/>
      <charset val="238"/>
    </font>
    <font>
      <i/>
      <sz val="10"/>
      <name val="Courier New CE"/>
      <family val="3"/>
      <charset val="238"/>
    </font>
    <font>
      <b/>
      <i/>
      <sz val="10"/>
      <name val="Courier New CE"/>
      <family val="3"/>
      <charset val="238"/>
    </font>
    <font>
      <b/>
      <i/>
      <sz val="10"/>
      <name val="Courier New CE"/>
      <charset val="238"/>
    </font>
    <font>
      <i/>
      <sz val="10"/>
      <name val="Courier New CE"/>
      <charset val="238"/>
    </font>
    <font>
      <sz val="10"/>
      <name val="Arial CE"/>
      <charset val="238"/>
    </font>
    <font>
      <b/>
      <i/>
      <sz val="12"/>
      <name val="Courier New CE"/>
      <family val="3"/>
      <charset val="238"/>
    </font>
    <font>
      <b/>
      <i/>
      <sz val="14"/>
      <name val="Courier New CE"/>
      <charset val="238"/>
    </font>
    <font>
      <sz val="12"/>
      <name val="Arial CE"/>
      <charset val="238"/>
    </font>
    <font>
      <i/>
      <sz val="10"/>
      <color indexed="8"/>
      <name val="Courier New CE"/>
      <family val="3"/>
      <charset val="238"/>
    </font>
    <font>
      <sz val="10"/>
      <name val="Arial"/>
      <family val="2"/>
    </font>
    <font>
      <b/>
      <i/>
      <sz val="12"/>
      <name val="Courier New CE"/>
      <charset val="238"/>
    </font>
    <font>
      <b/>
      <i/>
      <sz val="16"/>
      <name val="Courier New CE"/>
      <family val="3"/>
      <charset val="238"/>
    </font>
    <font>
      <sz val="16"/>
      <name val="Arial CE"/>
      <charset val="238"/>
    </font>
    <font>
      <b/>
      <i/>
      <sz val="16"/>
      <name val="Courier New CE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7" fillId="0" borderId="0"/>
    <xf numFmtId="0" fontId="17" fillId="0" borderId="0"/>
    <xf numFmtId="0" fontId="1" fillId="0" borderId="0"/>
    <xf numFmtId="0" fontId="16" fillId="0" borderId="0"/>
    <xf numFmtId="0" fontId="17" fillId="0" borderId="0"/>
  </cellStyleXfs>
  <cellXfs count="7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4" fontId="2" fillId="0" borderId="0" xfId="0" applyNumberFormat="1" applyFont="1"/>
    <xf numFmtId="0" fontId="2" fillId="0" borderId="0" xfId="0" applyFont="1"/>
    <xf numFmtId="0" fontId="4" fillId="0" borderId="0" xfId="0" applyFont="1"/>
    <xf numFmtId="4" fontId="3" fillId="0" borderId="0" xfId="0" applyNumberFormat="1" applyFont="1"/>
    <xf numFmtId="0" fontId="2" fillId="0" borderId="0" xfId="0" applyFont="1" applyFill="1" applyAlignment="1">
      <alignment horizontal="center"/>
    </xf>
    <xf numFmtId="0" fontId="6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0" xfId="0" applyFont="1" applyFill="1"/>
    <xf numFmtId="0" fontId="6" fillId="0" borderId="0" xfId="0" applyFont="1" applyFill="1"/>
    <xf numFmtId="4" fontId="2" fillId="0" borderId="0" xfId="0" applyNumberFormat="1" applyFont="1" applyFill="1" applyAlignment="1">
      <alignment horizontal="right"/>
    </xf>
    <xf numFmtId="4" fontId="2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0" fontId="4" fillId="0" borderId="0" xfId="0" applyFont="1" applyFill="1"/>
    <xf numFmtId="4" fontId="4" fillId="0" borderId="0" xfId="0" applyNumberFormat="1" applyFont="1"/>
    <xf numFmtId="0" fontId="5" fillId="0" borderId="0" xfId="0" applyFont="1" applyFill="1"/>
    <xf numFmtId="0" fontId="2" fillId="0" borderId="0" xfId="0" applyFont="1" applyFill="1" applyBorder="1"/>
    <xf numFmtId="4" fontId="0" fillId="3" borderId="0" xfId="0" applyNumberFormat="1" applyFill="1"/>
    <xf numFmtId="0" fontId="4" fillId="4" borderId="0" xfId="0" applyFont="1" applyFill="1"/>
    <xf numFmtId="0" fontId="1" fillId="4" borderId="0" xfId="0" applyFont="1" applyFill="1"/>
    <xf numFmtId="0" fontId="2" fillId="4" borderId="0" xfId="0" applyFont="1" applyFill="1" applyAlignment="1">
      <alignment horizontal="center"/>
    </xf>
    <xf numFmtId="4" fontId="2" fillId="4" borderId="0" xfId="0" applyNumberFormat="1" applyFont="1" applyFill="1"/>
    <xf numFmtId="0" fontId="2" fillId="4" borderId="0" xfId="0" applyFont="1" applyFill="1"/>
    <xf numFmtId="0" fontId="2" fillId="0" borderId="0" xfId="0" applyFont="1" applyFill="1" applyAlignment="1">
      <alignment horizontal="left"/>
    </xf>
    <xf numFmtId="0" fontId="3" fillId="4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Fill="1"/>
    <xf numFmtId="0" fontId="10" fillId="0" borderId="0" xfId="0" applyFont="1" applyFill="1"/>
    <xf numFmtId="0" fontId="11" fillId="0" borderId="0" xfId="0" applyFont="1" applyFill="1" applyAlignment="1">
      <alignment horizontal="center"/>
    </xf>
    <xf numFmtId="4" fontId="10" fillId="0" borderId="0" xfId="0" applyNumberFormat="1" applyFont="1" applyFill="1"/>
    <xf numFmtId="0" fontId="12" fillId="4" borderId="0" xfId="0" applyFont="1" applyFill="1"/>
    <xf numFmtId="0" fontId="0" fillId="0" borderId="1" xfId="0" applyFont="1" applyFill="1" applyBorder="1"/>
    <xf numFmtId="4" fontId="4" fillId="0" borderId="1" xfId="0" applyNumberFormat="1" applyFont="1" applyFill="1" applyBorder="1"/>
    <xf numFmtId="0" fontId="0" fillId="0" borderId="2" xfId="0" applyFont="1" applyFill="1" applyBorder="1"/>
    <xf numFmtId="4" fontId="4" fillId="0" borderId="2" xfId="0" applyNumberFormat="1" applyFont="1" applyFill="1" applyBorder="1"/>
    <xf numFmtId="0" fontId="2" fillId="2" borderId="0" xfId="0" applyFont="1" applyFill="1" applyBorder="1"/>
    <xf numFmtId="0" fontId="0" fillId="0" borderId="0" xfId="0" applyFill="1" applyBorder="1"/>
    <xf numFmtId="4" fontId="8" fillId="0" borderId="0" xfId="0" applyNumberFormat="1" applyFont="1" applyFill="1" applyAlignment="1">
      <alignment horizontal="right"/>
    </xf>
    <xf numFmtId="4" fontId="8" fillId="0" borderId="0" xfId="0" applyNumberFormat="1" applyFont="1" applyFill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2" fillId="5" borderId="0" xfId="0" applyFont="1" applyFill="1" applyAlignment="1">
      <alignment horizontal="left"/>
    </xf>
    <xf numFmtId="0" fontId="2" fillId="5" borderId="0" xfId="0" applyFont="1" applyFill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4" fontId="2" fillId="5" borderId="0" xfId="0" applyNumberFormat="1" applyFont="1" applyFill="1"/>
    <xf numFmtId="0" fontId="0" fillId="5" borderId="0" xfId="0" applyFill="1"/>
    <xf numFmtId="0" fontId="4" fillId="5" borderId="0" xfId="0" applyFont="1" applyFill="1"/>
    <xf numFmtId="0" fontId="10" fillId="5" borderId="0" xfId="0" applyFont="1" applyFill="1"/>
    <xf numFmtId="4" fontId="15" fillId="5" borderId="0" xfId="0" applyNumberFormat="1" applyFont="1" applyFill="1" applyAlignment="1"/>
    <xf numFmtId="0" fontId="6" fillId="5" borderId="0" xfId="0" applyFont="1" applyFill="1"/>
    <xf numFmtId="0" fontId="1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8" fillId="0" borderId="0" xfId="0" applyFont="1" applyFill="1"/>
    <xf numFmtId="4" fontId="15" fillId="5" borderId="0" xfId="0" applyNumberFormat="1" applyFont="1" applyFill="1" applyAlignment="1"/>
    <xf numFmtId="0" fontId="14" fillId="5" borderId="0" xfId="0" applyFont="1" applyFill="1" applyAlignment="1"/>
    <xf numFmtId="0" fontId="7" fillId="6" borderId="0" xfId="0" applyFont="1" applyFill="1" applyAlignment="1">
      <alignment horizontal="center"/>
    </xf>
    <xf numFmtId="0" fontId="9" fillId="6" borderId="0" xfId="0" applyFont="1" applyFill="1" applyAlignment="1">
      <alignment horizontal="center"/>
    </xf>
    <xf numFmtId="4" fontId="15" fillId="0" borderId="0" xfId="0" applyNumberFormat="1" applyFont="1" applyAlignment="1"/>
    <xf numFmtId="0" fontId="14" fillId="0" borderId="0" xfId="0" applyFont="1" applyAlignment="1"/>
    <xf numFmtId="0" fontId="4" fillId="0" borderId="0" xfId="0" applyFont="1" applyFill="1" applyAlignment="1"/>
    <xf numFmtId="0" fontId="13" fillId="6" borderId="0" xfId="0" applyFont="1" applyFill="1" applyAlignment="1">
      <alignment horizontal="center"/>
    </xf>
    <xf numFmtId="0" fontId="14" fillId="6" borderId="0" xfId="0" applyFont="1" applyFill="1" applyAlignment="1">
      <alignment horizontal="center"/>
    </xf>
  </cellXfs>
  <cellStyles count="6">
    <cellStyle name="Navadno 2" xfId="1"/>
    <cellStyle name="Navadno 2 4" xfId="2"/>
    <cellStyle name="Navadno 3" xfId="3"/>
    <cellStyle name="Navadno 4" xfId="4"/>
    <cellStyle name="Navadno 8" xfId="5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8"/>
  <sheetViews>
    <sheetView view="pageBreakPreview" zoomScale="145" zoomScaleNormal="100" zoomScaleSheetLayoutView="145" workbookViewId="0">
      <selection activeCell="B5" sqref="B5"/>
    </sheetView>
  </sheetViews>
  <sheetFormatPr defaultRowHeight="13.5"/>
  <cols>
    <col min="1" max="1" width="4.5703125" style="32" customWidth="1"/>
    <col min="2" max="2" width="44.7109375" style="5" customWidth="1"/>
    <col min="3" max="3" width="0" style="3" hidden="1" customWidth="1"/>
    <col min="4" max="4" width="6.5703125" style="3" hidden="1" customWidth="1"/>
    <col min="5" max="5" width="5.140625" style="1" bestFit="1" customWidth="1"/>
    <col min="6" max="6" width="5.140625" style="8" bestFit="1" customWidth="1"/>
    <col min="7" max="7" width="11.85546875" style="4" bestFit="1" customWidth="1"/>
    <col min="8" max="8" width="12.28515625" style="4" bestFit="1" customWidth="1"/>
    <col min="9" max="9" width="16.7109375" customWidth="1"/>
    <col min="10" max="10" width="31.42578125" style="3" customWidth="1"/>
    <col min="11" max="11" width="11.85546875" style="5" bestFit="1" customWidth="1"/>
    <col min="12" max="12" width="10.7109375" style="5" bestFit="1" customWidth="1"/>
    <col min="13" max="13" width="9.140625" style="5"/>
    <col min="16" max="16384" width="9.140625" style="5"/>
  </cols>
  <sheetData>
    <row r="1" spans="1:13" ht="16.5">
      <c r="A1" s="68" t="s">
        <v>116</v>
      </c>
      <c r="B1" s="69"/>
      <c r="C1" s="69"/>
      <c r="D1" s="69"/>
      <c r="E1" s="69"/>
      <c r="F1" s="69"/>
      <c r="G1" s="69"/>
      <c r="H1" s="69"/>
      <c r="J1" s="5"/>
    </row>
    <row r="2" spans="1:13">
      <c r="A2" s="28"/>
      <c r="B2" s="12"/>
      <c r="C2" s="16"/>
      <c r="D2" s="16"/>
      <c r="E2" s="8"/>
      <c r="G2" s="15"/>
      <c r="H2" s="15"/>
      <c r="J2" s="5"/>
    </row>
    <row r="3" spans="1:13">
      <c r="A3" s="29" t="s">
        <v>0</v>
      </c>
      <c r="B3" s="23" t="s">
        <v>1</v>
      </c>
      <c r="C3" s="24"/>
      <c r="D3" s="24"/>
      <c r="E3" s="25"/>
      <c r="F3" s="25"/>
      <c r="G3" s="26"/>
      <c r="H3" s="26"/>
      <c r="I3" s="17"/>
      <c r="J3" s="12"/>
      <c r="K3" s="12"/>
      <c r="L3" s="27"/>
      <c r="M3" s="27"/>
    </row>
    <row r="4" spans="1:13">
      <c r="A4" s="28"/>
      <c r="B4" s="12" t="s">
        <v>2</v>
      </c>
      <c r="C4" s="16"/>
      <c r="D4" s="16"/>
      <c r="E4" s="8"/>
      <c r="G4" s="15"/>
      <c r="H4" s="15"/>
      <c r="J4" s="5"/>
    </row>
    <row r="5" spans="1:13">
      <c r="A5" s="28" t="s">
        <v>3</v>
      </c>
      <c r="B5" s="12" t="s">
        <v>4</v>
      </c>
      <c r="C5" s="16"/>
      <c r="D5" s="16"/>
      <c r="E5" s="8" t="s">
        <v>5</v>
      </c>
      <c r="F5" s="8">
        <v>50</v>
      </c>
      <c r="G5" s="15"/>
      <c r="H5" s="15">
        <f>+F5*G5</f>
        <v>0</v>
      </c>
      <c r="J5" s="5"/>
    </row>
    <row r="6" spans="1:13">
      <c r="A6" s="28"/>
      <c r="B6" s="12"/>
      <c r="C6" s="16"/>
      <c r="D6" s="16"/>
      <c r="E6" s="8"/>
      <c r="G6" s="15"/>
      <c r="H6" s="15"/>
      <c r="J6" s="5"/>
    </row>
    <row r="7" spans="1:13">
      <c r="A7" s="28" t="s">
        <v>6</v>
      </c>
      <c r="B7" s="12" t="s">
        <v>7</v>
      </c>
      <c r="C7" s="16"/>
      <c r="D7" s="16"/>
      <c r="E7" s="8" t="s">
        <v>5</v>
      </c>
      <c r="F7" s="8">
        <f>F5</f>
        <v>50</v>
      </c>
      <c r="G7" s="15"/>
      <c r="H7" s="15">
        <f>+F7*G7</f>
        <v>0</v>
      </c>
      <c r="J7" s="5"/>
    </row>
    <row r="8" spans="1:13">
      <c r="A8" s="28"/>
      <c r="B8" s="12"/>
      <c r="C8" s="16"/>
      <c r="D8" s="16"/>
      <c r="E8" s="8"/>
      <c r="G8" s="15"/>
      <c r="H8" s="15"/>
      <c r="J8" s="5"/>
    </row>
    <row r="9" spans="1:13">
      <c r="A9" s="28" t="s">
        <v>8</v>
      </c>
      <c r="B9" s="12" t="s">
        <v>9</v>
      </c>
      <c r="C9" s="16"/>
      <c r="D9" s="16"/>
      <c r="E9" s="8" t="s">
        <v>5</v>
      </c>
      <c r="F9" s="8">
        <f>F5</f>
        <v>50</v>
      </c>
      <c r="G9" s="15"/>
      <c r="H9" s="15">
        <f>+F9*G9</f>
        <v>0</v>
      </c>
      <c r="J9" s="5"/>
    </row>
    <row r="10" spans="1:13">
      <c r="A10" s="28"/>
      <c r="B10" s="12"/>
      <c r="C10" s="16"/>
      <c r="D10" s="16"/>
      <c r="E10" s="8"/>
      <c r="G10" s="15"/>
      <c r="H10" s="15"/>
      <c r="J10" s="5"/>
    </row>
    <row r="11" spans="1:13" s="12" customFormat="1">
      <c r="A11" s="28" t="s">
        <v>10</v>
      </c>
      <c r="B11" s="12" t="s">
        <v>38</v>
      </c>
      <c r="C11" s="13"/>
      <c r="D11" s="13"/>
      <c r="E11" s="8" t="s">
        <v>43</v>
      </c>
      <c r="F11" s="8">
        <v>1</v>
      </c>
      <c r="G11" s="15"/>
      <c r="H11" s="37">
        <f>F11*G11</f>
        <v>0</v>
      </c>
      <c r="J11" s="13"/>
    </row>
    <row r="12" spans="1:13" s="12" customFormat="1">
      <c r="A12" s="28"/>
      <c r="B12" s="12" t="s">
        <v>39</v>
      </c>
      <c r="C12" s="13"/>
      <c r="D12" s="13"/>
      <c r="E12" s="8"/>
      <c r="F12" s="8"/>
      <c r="G12" s="15"/>
      <c r="H12" s="37"/>
      <c r="I12" s="15"/>
      <c r="J12" s="13"/>
    </row>
    <row r="13" spans="1:13" s="12" customFormat="1">
      <c r="A13" s="28" t="s">
        <v>16</v>
      </c>
      <c r="B13" s="12" t="s">
        <v>40</v>
      </c>
      <c r="C13" s="13"/>
      <c r="D13" s="13"/>
      <c r="E13" s="8" t="s">
        <v>43</v>
      </c>
      <c r="F13" s="8">
        <v>1</v>
      </c>
      <c r="G13" s="15"/>
      <c r="H13" s="37">
        <f>F13*G13</f>
        <v>0</v>
      </c>
      <c r="J13" s="13"/>
    </row>
    <row r="14" spans="1:13" s="12" customFormat="1">
      <c r="A14" s="28"/>
      <c r="C14" s="13"/>
      <c r="D14" s="13"/>
      <c r="E14" s="8"/>
      <c r="F14" s="8"/>
      <c r="G14" s="15"/>
      <c r="H14" s="15"/>
      <c r="J14" s="13"/>
    </row>
    <row r="15" spans="1:13" s="12" customFormat="1">
      <c r="A15" s="28"/>
      <c r="C15" s="13"/>
      <c r="D15" s="13"/>
      <c r="E15" s="8"/>
      <c r="F15" s="8"/>
      <c r="G15" s="15"/>
      <c r="H15" s="15"/>
      <c r="J15" s="13"/>
    </row>
    <row r="16" spans="1:13">
      <c r="A16" s="29" t="s">
        <v>11</v>
      </c>
      <c r="B16" s="23" t="s">
        <v>12</v>
      </c>
      <c r="C16" s="24"/>
      <c r="D16" s="24"/>
      <c r="E16" s="25"/>
      <c r="F16" s="25"/>
      <c r="G16" s="26"/>
      <c r="H16" s="26"/>
      <c r="I16" s="17"/>
      <c r="J16" s="15"/>
      <c r="K16" s="12"/>
      <c r="L16" s="27"/>
      <c r="M16" s="27"/>
    </row>
    <row r="17" spans="1:15" s="12" customFormat="1">
      <c r="A17" s="30"/>
      <c r="B17" s="18"/>
      <c r="C17" s="16"/>
      <c r="D17" s="16"/>
      <c r="E17" s="8"/>
      <c r="F17" s="8"/>
      <c r="G17" s="15"/>
      <c r="H17" s="15"/>
      <c r="I17" s="41"/>
      <c r="J17" s="42"/>
      <c r="N17" s="17"/>
      <c r="O17" s="17"/>
    </row>
    <row r="18" spans="1:15">
      <c r="A18" s="30"/>
      <c r="B18" s="18"/>
      <c r="C18" s="16"/>
      <c r="D18" s="16"/>
      <c r="E18" s="8"/>
      <c r="G18" s="15"/>
      <c r="H18" s="15"/>
      <c r="I18" s="39"/>
      <c r="J18" s="40"/>
      <c r="M18" s="4"/>
    </row>
    <row r="19" spans="1:15" s="51" customFormat="1">
      <c r="A19" s="50" t="s">
        <v>3</v>
      </c>
      <c r="B19" s="51" t="s">
        <v>100</v>
      </c>
      <c r="C19" s="52"/>
      <c r="D19" s="52"/>
      <c r="E19" s="53"/>
      <c r="F19" s="53"/>
      <c r="G19" s="54"/>
      <c r="H19" s="54"/>
      <c r="I19" s="55"/>
      <c r="J19" s="66" t="s">
        <v>102</v>
      </c>
      <c r="M19" s="54"/>
      <c r="N19" s="55"/>
      <c r="O19" s="55"/>
    </row>
    <row r="20" spans="1:15" s="51" customFormat="1">
      <c r="A20" s="50"/>
      <c r="B20" s="51" t="s">
        <v>101</v>
      </c>
      <c r="C20" s="52"/>
      <c r="D20" s="52"/>
      <c r="E20" s="53"/>
      <c r="F20" s="53"/>
      <c r="G20" s="54"/>
      <c r="H20" s="54"/>
      <c r="I20" s="55"/>
      <c r="J20" s="67"/>
      <c r="N20" s="55"/>
      <c r="O20" s="55"/>
    </row>
    <row r="21" spans="1:15" s="51" customFormat="1">
      <c r="A21" s="50"/>
      <c r="B21" s="51" t="s">
        <v>76</v>
      </c>
      <c r="C21" s="52"/>
      <c r="D21" s="52"/>
      <c r="E21" s="53" t="s">
        <v>13</v>
      </c>
      <c r="F21" s="53">
        <v>2</v>
      </c>
      <c r="G21" s="54"/>
      <c r="H21" s="54">
        <f>+F21*G21</f>
        <v>0</v>
      </c>
      <c r="I21" s="55"/>
      <c r="J21" s="52"/>
      <c r="N21" s="55"/>
      <c r="O21" s="55"/>
    </row>
    <row r="22" spans="1:15" s="10" customFormat="1">
      <c r="A22" s="28"/>
      <c r="B22" s="12"/>
      <c r="C22" s="13"/>
      <c r="D22" s="13"/>
      <c r="E22" s="8"/>
      <c r="F22" s="8"/>
      <c r="G22" s="14"/>
      <c r="H22" s="15"/>
      <c r="I22" s="39"/>
      <c r="J22" s="40"/>
      <c r="M22" s="12"/>
      <c r="N22" s="11"/>
      <c r="O22" s="11"/>
    </row>
    <row r="23" spans="1:15" s="10" customFormat="1">
      <c r="A23" s="28" t="s">
        <v>6</v>
      </c>
      <c r="B23" s="12" t="s">
        <v>99</v>
      </c>
      <c r="C23" s="13"/>
      <c r="D23" s="13"/>
      <c r="E23" s="8"/>
      <c r="F23" s="8"/>
      <c r="G23" s="14"/>
      <c r="H23" s="14"/>
      <c r="I23" s="17"/>
      <c r="J23" s="12"/>
      <c r="M23" s="12"/>
      <c r="N23" s="11"/>
      <c r="O23" s="11"/>
    </row>
    <row r="24" spans="1:15" s="10" customFormat="1">
      <c r="A24" s="28"/>
      <c r="B24" s="12" t="s">
        <v>18</v>
      </c>
      <c r="C24" s="13"/>
      <c r="D24" s="13"/>
      <c r="E24" s="8"/>
      <c r="F24" s="8"/>
      <c r="G24" s="14"/>
      <c r="H24" s="14"/>
      <c r="I24" s="17"/>
      <c r="J24" s="12"/>
      <c r="M24" s="12"/>
      <c r="N24" s="11"/>
      <c r="O24" s="11"/>
    </row>
    <row r="25" spans="1:15" s="10" customFormat="1">
      <c r="A25" s="28"/>
      <c r="B25" s="12" t="s">
        <v>73</v>
      </c>
      <c r="C25" s="13"/>
      <c r="D25" s="13"/>
      <c r="E25" s="8"/>
      <c r="F25" s="8"/>
      <c r="G25" s="14"/>
      <c r="H25" s="14"/>
      <c r="I25" s="17"/>
      <c r="J25" s="12"/>
      <c r="M25" s="12"/>
      <c r="N25" s="11"/>
      <c r="O25" s="11"/>
    </row>
    <row r="26" spans="1:15" s="10" customFormat="1">
      <c r="A26" s="28"/>
      <c r="B26" s="12" t="s">
        <v>48</v>
      </c>
      <c r="C26" s="13"/>
      <c r="D26" s="13"/>
      <c r="E26" s="8"/>
      <c r="F26" s="8"/>
      <c r="G26" s="14"/>
      <c r="H26" s="14"/>
      <c r="I26" s="17"/>
      <c r="J26" s="70" t="s">
        <v>46</v>
      </c>
      <c r="M26" s="12"/>
      <c r="N26" s="11"/>
      <c r="O26" s="11"/>
    </row>
    <row r="27" spans="1:15" s="10" customFormat="1">
      <c r="A27" s="28"/>
      <c r="B27" s="12" t="s">
        <v>93</v>
      </c>
      <c r="C27" s="13"/>
      <c r="D27" s="13"/>
      <c r="E27" s="8"/>
      <c r="F27" s="8"/>
      <c r="G27" s="12"/>
      <c r="H27" s="12"/>
      <c r="I27" s="12"/>
      <c r="J27" s="71"/>
      <c r="M27" s="12"/>
      <c r="N27" s="11"/>
      <c r="O27" s="11"/>
    </row>
    <row r="28" spans="1:15" s="10" customFormat="1">
      <c r="A28" s="28"/>
      <c r="B28" s="12" t="s">
        <v>30</v>
      </c>
      <c r="C28" s="13"/>
      <c r="D28" s="13"/>
      <c r="E28" s="8"/>
      <c r="F28" s="8"/>
      <c r="G28" s="12"/>
      <c r="H28" s="12"/>
      <c r="I28" s="17"/>
      <c r="J28" s="12"/>
      <c r="M28" s="12"/>
    </row>
    <row r="29" spans="1:15" s="10" customFormat="1">
      <c r="A29" s="28"/>
      <c r="B29" s="12" t="s">
        <v>45</v>
      </c>
      <c r="C29" s="13"/>
      <c r="D29" s="13"/>
      <c r="E29" s="8" t="s">
        <v>5</v>
      </c>
      <c r="F29" s="8">
        <v>40</v>
      </c>
      <c r="G29" s="14"/>
      <c r="H29" s="15">
        <f>G29*F29</f>
        <v>0</v>
      </c>
      <c r="I29" s="47">
        <f>F29*0.13</f>
        <v>5.2</v>
      </c>
      <c r="J29" s="8">
        <f>2*F29</f>
        <v>80</v>
      </c>
      <c r="M29" s="12"/>
    </row>
    <row r="30" spans="1:15" s="10" customFormat="1">
      <c r="A30" s="28"/>
      <c r="B30" s="12"/>
      <c r="C30" s="13"/>
      <c r="D30" s="13"/>
      <c r="E30" s="8"/>
      <c r="F30" s="8"/>
      <c r="G30" s="14"/>
      <c r="H30" s="15"/>
      <c r="I30" s="47"/>
      <c r="J30" s="8"/>
      <c r="M30" s="12"/>
    </row>
    <row r="31" spans="1:15" s="10" customFormat="1">
      <c r="A31" s="28" t="s">
        <v>8</v>
      </c>
      <c r="B31" s="12" t="s">
        <v>99</v>
      </c>
      <c r="C31" s="16"/>
      <c r="D31" s="16"/>
      <c r="E31" s="8"/>
      <c r="F31" s="8"/>
      <c r="G31" s="14"/>
      <c r="H31" s="14"/>
      <c r="I31" s="17"/>
      <c r="J31" s="12"/>
      <c r="M31" s="12"/>
    </row>
    <row r="32" spans="1:15" s="10" customFormat="1">
      <c r="A32" s="28"/>
      <c r="B32" s="12" t="s">
        <v>18</v>
      </c>
      <c r="C32" s="16"/>
      <c r="D32" s="16"/>
      <c r="E32" s="8"/>
      <c r="F32" s="8"/>
      <c r="G32" s="14"/>
      <c r="H32" s="14"/>
      <c r="I32" s="17"/>
      <c r="J32" s="12"/>
      <c r="M32" s="12"/>
    </row>
    <row r="33" spans="1:13" s="10" customFormat="1">
      <c r="A33" s="28"/>
      <c r="B33" s="12" t="s">
        <v>77</v>
      </c>
      <c r="C33" s="16"/>
      <c r="D33" s="16"/>
      <c r="E33" s="8"/>
      <c r="F33" s="8"/>
      <c r="G33" s="14"/>
      <c r="H33" s="14"/>
      <c r="I33" s="17"/>
      <c r="J33" s="70" t="s">
        <v>78</v>
      </c>
      <c r="M33" s="12"/>
    </row>
    <row r="34" spans="1:13" s="10" customFormat="1">
      <c r="A34" s="28"/>
      <c r="B34" s="12" t="s">
        <v>79</v>
      </c>
      <c r="C34" s="16"/>
      <c r="D34" s="16"/>
      <c r="E34" s="8"/>
      <c r="F34" s="8"/>
      <c r="G34" s="14"/>
      <c r="H34" s="14"/>
      <c r="I34" s="17"/>
      <c r="J34" s="71"/>
      <c r="M34" s="12"/>
    </row>
    <row r="35" spans="1:13" s="10" customFormat="1">
      <c r="A35" s="28"/>
      <c r="B35" s="12" t="s">
        <v>94</v>
      </c>
      <c r="C35" s="16"/>
      <c r="D35" s="16"/>
      <c r="E35" s="8"/>
      <c r="F35" s="8"/>
      <c r="G35" s="12"/>
      <c r="H35" s="12"/>
      <c r="I35" s="17"/>
      <c r="J35" s="4"/>
      <c r="M35" s="12"/>
    </row>
    <row r="36" spans="1:13" s="10" customFormat="1">
      <c r="A36" s="28"/>
      <c r="B36" s="12" t="s">
        <v>30</v>
      </c>
      <c r="C36" s="16"/>
      <c r="D36" s="16"/>
      <c r="E36" s="8"/>
      <c r="F36" s="8"/>
      <c r="G36" s="12"/>
      <c r="H36" s="12"/>
      <c r="I36" s="12"/>
      <c r="J36" s="12"/>
      <c r="M36" s="12"/>
    </row>
    <row r="37" spans="1:13" s="10" customFormat="1">
      <c r="A37" s="28"/>
      <c r="B37" s="12" t="s">
        <v>80</v>
      </c>
      <c r="C37" s="16"/>
      <c r="D37" s="16"/>
      <c r="E37" s="8" t="s">
        <v>5</v>
      </c>
      <c r="F37" s="8">
        <v>8</v>
      </c>
      <c r="G37" s="14"/>
      <c r="H37" s="14">
        <f>+F37*G37</f>
        <v>0</v>
      </c>
      <c r="I37" s="47">
        <f>F37*0.13</f>
        <v>1.04</v>
      </c>
      <c r="J37" s="8">
        <f>2*F37</f>
        <v>16</v>
      </c>
      <c r="K37" s="43"/>
      <c r="L37" s="12"/>
      <c r="M37" s="12"/>
    </row>
    <row r="38" spans="1:13" s="10" customFormat="1">
      <c r="A38" s="28"/>
      <c r="B38" s="12"/>
      <c r="C38" s="16"/>
      <c r="D38" s="16"/>
      <c r="E38" s="8"/>
      <c r="F38" s="8"/>
      <c r="G38" s="14"/>
      <c r="H38" s="14"/>
      <c r="I38" s="47"/>
      <c r="J38" s="8"/>
      <c r="K38" s="43"/>
      <c r="L38" s="12"/>
      <c r="M38" s="12"/>
    </row>
    <row r="39" spans="1:13" s="10" customFormat="1">
      <c r="A39" s="28" t="s">
        <v>10</v>
      </c>
      <c r="B39" s="12" t="s">
        <v>52</v>
      </c>
      <c r="C39" s="34"/>
      <c r="D39" s="34"/>
      <c r="E39" s="8"/>
      <c r="F39" s="8"/>
      <c r="G39" s="15"/>
      <c r="H39" s="15"/>
      <c r="I39" s="44"/>
      <c r="J39" s="21"/>
      <c r="K39" s="43"/>
      <c r="L39" s="12"/>
      <c r="M39" s="12"/>
    </row>
    <row r="40" spans="1:13" s="10" customFormat="1">
      <c r="A40" s="28"/>
      <c r="B40" s="12" t="s">
        <v>53</v>
      </c>
      <c r="C40" s="34"/>
      <c r="D40" s="34"/>
      <c r="E40" s="8"/>
      <c r="F40" s="8"/>
      <c r="G40" s="15"/>
      <c r="H40" s="15"/>
      <c r="I40" s="44"/>
      <c r="J40" s="21"/>
      <c r="K40" s="43"/>
      <c r="L40" s="12"/>
      <c r="M40" s="12"/>
    </row>
    <row r="41" spans="1:13" s="10" customFormat="1">
      <c r="A41" s="28"/>
      <c r="B41" s="12" t="s">
        <v>54</v>
      </c>
      <c r="C41" s="34"/>
      <c r="D41" s="34"/>
      <c r="E41" s="8"/>
      <c r="F41" s="8"/>
      <c r="G41" s="15"/>
      <c r="H41" s="15"/>
      <c r="I41" s="44"/>
      <c r="J41" s="21"/>
      <c r="K41" s="43"/>
      <c r="L41" s="12"/>
      <c r="M41" s="12"/>
    </row>
    <row r="42" spans="1:13" s="10" customFormat="1">
      <c r="A42" s="28"/>
      <c r="B42" s="12" t="s">
        <v>55</v>
      </c>
      <c r="C42" s="34"/>
      <c r="D42" s="34"/>
      <c r="E42" s="8"/>
      <c r="F42" s="8"/>
      <c r="G42" s="12"/>
      <c r="H42" s="12"/>
      <c r="I42" s="44"/>
      <c r="J42" s="21"/>
      <c r="K42" s="43"/>
      <c r="L42" s="12"/>
      <c r="M42" s="12"/>
    </row>
    <row r="43" spans="1:13" s="10" customFormat="1">
      <c r="A43" s="28"/>
      <c r="B43" s="12" t="s">
        <v>56</v>
      </c>
      <c r="C43" s="34"/>
      <c r="D43" s="34"/>
      <c r="E43" s="8"/>
      <c r="F43" s="8"/>
      <c r="G43" s="12"/>
      <c r="H43" s="12"/>
      <c r="I43" s="44"/>
      <c r="J43" s="21"/>
      <c r="K43" s="43"/>
      <c r="L43" s="12"/>
      <c r="M43" s="12"/>
    </row>
    <row r="44" spans="1:13" s="12" customFormat="1">
      <c r="A44" s="28"/>
      <c r="B44" s="12" t="s">
        <v>49</v>
      </c>
      <c r="C44" s="34"/>
      <c r="D44" s="34"/>
      <c r="E44" s="8" t="s">
        <v>13</v>
      </c>
      <c r="F44" s="8">
        <v>3</v>
      </c>
      <c r="G44" s="14"/>
      <c r="H44" s="15">
        <f>SUM(F44*G44)</f>
        <v>0</v>
      </c>
      <c r="I44" s="44"/>
      <c r="J44" s="21"/>
      <c r="K44" s="21"/>
    </row>
    <row r="45" spans="1:13" s="12" customFormat="1">
      <c r="A45" s="28"/>
      <c r="C45" s="34"/>
      <c r="D45" s="34"/>
      <c r="E45" s="8"/>
      <c r="F45" s="8"/>
      <c r="G45" s="14"/>
      <c r="H45" s="15"/>
      <c r="I45" s="17"/>
    </row>
    <row r="46" spans="1:13">
      <c r="A46" s="28" t="s">
        <v>16</v>
      </c>
      <c r="B46" s="12" t="s">
        <v>36</v>
      </c>
      <c r="C46" s="16"/>
      <c r="D46" s="16"/>
      <c r="E46" s="8"/>
      <c r="G46" s="14"/>
      <c r="H46" s="14"/>
      <c r="J46" s="5"/>
    </row>
    <row r="47" spans="1:13">
      <c r="A47" s="28"/>
      <c r="B47" s="12" t="s">
        <v>14</v>
      </c>
      <c r="C47" s="16"/>
      <c r="D47" s="16"/>
      <c r="E47" s="8" t="s">
        <v>15</v>
      </c>
      <c r="F47" s="8">
        <f>2*F5</f>
        <v>100</v>
      </c>
      <c r="G47" s="14"/>
      <c r="H47" s="14">
        <f>+F47*G47</f>
        <v>0</v>
      </c>
      <c r="J47" s="5"/>
    </row>
    <row r="48" spans="1:13">
      <c r="A48" s="28"/>
      <c r="B48" s="12"/>
      <c r="C48" s="16"/>
      <c r="D48" s="16"/>
      <c r="E48" s="8"/>
      <c r="G48" s="14"/>
      <c r="H48" s="14"/>
      <c r="J48" s="5"/>
    </row>
    <row r="49" spans="1:15" customFormat="1">
      <c r="A49" s="31" t="s">
        <v>17</v>
      </c>
      <c r="B49" s="12" t="s">
        <v>58</v>
      </c>
      <c r="C49" s="36" t="s">
        <v>50</v>
      </c>
      <c r="D49" s="36">
        <v>30</v>
      </c>
      <c r="E49" s="8" t="s">
        <v>50</v>
      </c>
      <c r="F49" s="8">
        <v>100</v>
      </c>
      <c r="G49" s="14"/>
      <c r="H49" s="14">
        <f>G49*F49</f>
        <v>0</v>
      </c>
      <c r="J49" s="5"/>
      <c r="K49" s="5"/>
      <c r="L49" s="5"/>
      <c r="M49" s="5"/>
    </row>
    <row r="50" spans="1:15" customFormat="1">
      <c r="A50" s="28"/>
      <c r="B50" s="12"/>
      <c r="C50" s="13"/>
      <c r="D50" s="13"/>
      <c r="E50" s="8"/>
      <c r="F50" s="8"/>
      <c r="G50" s="15"/>
      <c r="H50" s="15"/>
      <c r="J50" s="5"/>
      <c r="K50" s="5"/>
      <c r="L50" s="5"/>
      <c r="M50" s="5"/>
    </row>
    <row r="51" spans="1:15" ht="13.5" customHeight="1">
      <c r="A51" s="28" t="s">
        <v>19</v>
      </c>
      <c r="B51" s="12" t="s">
        <v>62</v>
      </c>
      <c r="C51" s="16"/>
      <c r="D51" s="16"/>
      <c r="E51" s="8" t="s">
        <v>43</v>
      </c>
      <c r="F51" s="8">
        <v>1</v>
      </c>
      <c r="G51" s="15"/>
      <c r="H51" s="15">
        <f>F51*G51</f>
        <v>0</v>
      </c>
      <c r="I51" s="45">
        <f>0.03*J51</f>
        <v>0</v>
      </c>
      <c r="J51" s="45">
        <f>SUM(H18:H50)</f>
        <v>0</v>
      </c>
      <c r="K51" s="46" t="s">
        <v>63</v>
      </c>
    </row>
    <row r="52" spans="1:15" ht="13.5" customHeight="1">
      <c r="A52" s="28"/>
      <c r="B52" s="12"/>
      <c r="C52" s="16"/>
      <c r="D52" s="16"/>
      <c r="E52" s="8"/>
      <c r="G52" s="15"/>
      <c r="H52" s="15"/>
      <c r="I52" s="14"/>
      <c r="J52" s="14"/>
      <c r="K52" s="14"/>
      <c r="L52" s="12"/>
      <c r="M52" s="12"/>
    </row>
    <row r="53" spans="1:15">
      <c r="A53" s="28"/>
      <c r="B53" s="12"/>
      <c r="C53" s="16"/>
      <c r="D53" s="16"/>
      <c r="E53" s="8"/>
      <c r="G53" s="15"/>
      <c r="H53" s="15"/>
      <c r="I53" s="17"/>
      <c r="J53" s="12"/>
      <c r="K53" s="12"/>
      <c r="L53" s="12"/>
      <c r="M53" s="12"/>
    </row>
    <row r="54" spans="1:15" s="12" customFormat="1">
      <c r="A54" s="29" t="s">
        <v>21</v>
      </c>
      <c r="B54" s="23" t="s">
        <v>22</v>
      </c>
      <c r="C54" s="24"/>
      <c r="D54" s="24"/>
      <c r="E54" s="25"/>
      <c r="F54" s="25"/>
      <c r="G54" s="26"/>
      <c r="H54" s="26"/>
      <c r="I54" s="17"/>
      <c r="L54" s="27"/>
      <c r="M54" s="27"/>
      <c r="N54" s="17"/>
      <c r="O54" s="17"/>
    </row>
    <row r="55" spans="1:15" s="12" customFormat="1">
      <c r="A55" s="30"/>
      <c r="B55" s="18"/>
      <c r="C55" s="16"/>
      <c r="D55" s="16"/>
      <c r="E55" s="8"/>
      <c r="F55" s="8"/>
      <c r="G55" s="15"/>
      <c r="H55" s="15"/>
      <c r="I55" s="17"/>
      <c r="N55" s="17"/>
      <c r="O55" s="17"/>
    </row>
    <row r="56" spans="1:15" s="51" customFormat="1">
      <c r="A56" s="50" t="s">
        <v>3</v>
      </c>
      <c r="B56" s="51" t="s">
        <v>87</v>
      </c>
      <c r="C56" s="52"/>
      <c r="D56" s="52"/>
      <c r="E56" s="53"/>
      <c r="F56" s="53"/>
      <c r="G56" s="54"/>
      <c r="H56" s="54"/>
      <c r="I56" s="55"/>
      <c r="J56" s="56"/>
      <c r="N56" s="55"/>
      <c r="O56" s="55"/>
    </row>
    <row r="57" spans="1:15" s="51" customFormat="1">
      <c r="A57" s="50"/>
      <c r="B57" s="51" t="s">
        <v>103</v>
      </c>
      <c r="C57" s="52"/>
      <c r="D57" s="52"/>
      <c r="E57" s="53"/>
      <c r="F57" s="53"/>
      <c r="G57" s="54"/>
      <c r="H57" s="54"/>
      <c r="I57" s="55"/>
      <c r="J57" s="56"/>
      <c r="N57" s="55"/>
      <c r="O57" s="55"/>
    </row>
    <row r="58" spans="1:15" s="51" customFormat="1">
      <c r="A58" s="50"/>
      <c r="B58" s="51" t="s">
        <v>104</v>
      </c>
      <c r="C58" s="52"/>
      <c r="D58" s="52"/>
      <c r="E58" s="53"/>
      <c r="F58" s="53"/>
      <c r="G58" s="54"/>
      <c r="H58" s="54"/>
      <c r="I58" s="55"/>
      <c r="J58" s="66" t="s">
        <v>57</v>
      </c>
      <c r="N58" s="55"/>
      <c r="O58" s="55"/>
    </row>
    <row r="59" spans="1:15" s="51" customFormat="1">
      <c r="A59" s="50"/>
      <c r="B59" s="57" t="s">
        <v>64</v>
      </c>
      <c r="C59" s="52"/>
      <c r="D59" s="52"/>
      <c r="E59" s="53"/>
      <c r="F59" s="53"/>
      <c r="G59" s="54"/>
      <c r="H59" s="54"/>
      <c r="I59" s="55"/>
      <c r="J59" s="67"/>
      <c r="N59" s="55"/>
      <c r="O59" s="55"/>
    </row>
    <row r="60" spans="1:15" s="57" customFormat="1">
      <c r="B60" s="57" t="s">
        <v>65</v>
      </c>
    </row>
    <row r="61" spans="1:15" s="57" customFormat="1">
      <c r="B61" s="57" t="s">
        <v>66</v>
      </c>
    </row>
    <row r="62" spans="1:15" s="51" customFormat="1">
      <c r="A62" s="50"/>
      <c r="B62" s="51" t="s">
        <v>112</v>
      </c>
      <c r="C62" s="52"/>
      <c r="D62" s="52"/>
      <c r="E62" s="53" t="s">
        <v>13</v>
      </c>
      <c r="F62" s="53">
        <v>2</v>
      </c>
      <c r="G62" s="54"/>
      <c r="H62" s="54">
        <f>G62*F62</f>
        <v>0</v>
      </c>
      <c r="I62" s="55"/>
      <c r="J62" s="56"/>
      <c r="N62" s="55"/>
      <c r="O62" s="55"/>
    </row>
    <row r="63" spans="1:15" s="12" customFormat="1">
      <c r="A63" s="28"/>
      <c r="B63" s="20"/>
      <c r="C63" s="16"/>
      <c r="D63" s="16"/>
      <c r="E63" s="8"/>
      <c r="F63" s="8"/>
      <c r="G63" s="15"/>
      <c r="H63" s="15"/>
      <c r="I63" s="15"/>
      <c r="N63" s="17"/>
      <c r="O63" s="17"/>
    </row>
    <row r="64" spans="1:15" s="12" customFormat="1">
      <c r="A64" s="28" t="s">
        <v>6</v>
      </c>
      <c r="B64" s="20" t="s">
        <v>34</v>
      </c>
      <c r="C64" s="16"/>
      <c r="D64" s="16"/>
      <c r="E64" s="8"/>
      <c r="F64" s="8"/>
      <c r="G64" s="15"/>
      <c r="H64" s="15"/>
      <c r="I64" s="15"/>
      <c r="N64" s="17"/>
      <c r="O64" s="17"/>
    </row>
    <row r="65" spans="1:15" s="12" customFormat="1">
      <c r="A65" s="28"/>
      <c r="B65" s="20" t="s">
        <v>81</v>
      </c>
      <c r="C65" s="16"/>
      <c r="D65" s="16"/>
      <c r="E65" s="8" t="s">
        <v>5</v>
      </c>
      <c r="F65" s="8">
        <v>62</v>
      </c>
      <c r="G65" s="15"/>
      <c r="H65" s="15">
        <f>+F65*G65</f>
        <v>0</v>
      </c>
      <c r="I65" s="15"/>
      <c r="N65" s="17"/>
      <c r="O65" s="17"/>
    </row>
    <row r="66" spans="1:15" s="12" customFormat="1">
      <c r="A66" s="28"/>
      <c r="B66" s="20"/>
      <c r="C66" s="16"/>
      <c r="D66" s="16"/>
      <c r="E66" s="8"/>
      <c r="F66" s="8"/>
      <c r="G66" s="15"/>
      <c r="H66" s="15"/>
      <c r="I66" s="15"/>
      <c r="N66" s="17"/>
      <c r="O66" s="17"/>
    </row>
    <row r="67" spans="1:15" s="12" customFormat="1">
      <c r="A67" s="28" t="s">
        <v>8</v>
      </c>
      <c r="B67" s="5" t="s">
        <v>82</v>
      </c>
      <c r="C67" s="3"/>
      <c r="D67" s="3"/>
      <c r="E67" s="1"/>
      <c r="F67" s="8"/>
      <c r="G67" s="4"/>
      <c r="H67" s="4"/>
      <c r="I67" s="15"/>
      <c r="N67" s="17"/>
      <c r="O67" s="17"/>
    </row>
    <row r="68" spans="1:15" s="12" customFormat="1">
      <c r="A68" s="28"/>
      <c r="B68" s="5" t="s">
        <v>83</v>
      </c>
      <c r="C68" s="3"/>
      <c r="D68" s="3"/>
      <c r="E68" s="1" t="s">
        <v>5</v>
      </c>
      <c r="F68" s="8">
        <v>40</v>
      </c>
      <c r="G68" s="4"/>
      <c r="H68" s="4">
        <f>+F68*G68</f>
        <v>0</v>
      </c>
      <c r="I68" s="15"/>
      <c r="N68" s="17"/>
      <c r="O68" s="17"/>
    </row>
    <row r="69" spans="1:15" s="12" customFormat="1">
      <c r="A69" s="28"/>
      <c r="B69" s="20"/>
      <c r="C69" s="16"/>
      <c r="D69" s="16"/>
      <c r="E69" s="8"/>
      <c r="F69" s="8"/>
      <c r="G69" s="15"/>
      <c r="H69" s="15"/>
      <c r="I69" s="15"/>
      <c r="N69" s="17"/>
      <c r="O69" s="17"/>
    </row>
    <row r="70" spans="1:15" s="12" customFormat="1">
      <c r="A70" s="28" t="s">
        <v>10</v>
      </c>
      <c r="B70" s="12" t="s">
        <v>37</v>
      </c>
      <c r="C70" s="16"/>
      <c r="D70" s="16"/>
      <c r="E70" s="8"/>
      <c r="F70" s="8"/>
      <c r="G70" s="15"/>
      <c r="H70" s="15"/>
      <c r="I70" s="15"/>
      <c r="N70" s="17"/>
      <c r="O70" s="17"/>
    </row>
    <row r="71" spans="1:15" s="12" customFormat="1">
      <c r="A71" s="28"/>
      <c r="B71" s="12" t="s">
        <v>51</v>
      </c>
      <c r="C71" s="16"/>
      <c r="D71" s="16"/>
      <c r="E71" s="8"/>
      <c r="F71" s="8"/>
      <c r="G71" s="15"/>
      <c r="H71" s="15"/>
      <c r="I71" s="15"/>
      <c r="N71" s="17"/>
      <c r="O71" s="17"/>
    </row>
    <row r="72" spans="1:15" s="12" customFormat="1">
      <c r="A72" s="28"/>
      <c r="B72" s="12" t="s">
        <v>95</v>
      </c>
      <c r="C72" s="3"/>
      <c r="D72" s="3"/>
      <c r="E72" s="1" t="s">
        <v>5</v>
      </c>
      <c r="F72" s="8">
        <v>10</v>
      </c>
      <c r="G72" s="4"/>
      <c r="H72" s="4">
        <f>F72*G72</f>
        <v>0</v>
      </c>
      <c r="I72" s="15"/>
      <c r="N72" s="17"/>
      <c r="O72" s="17"/>
    </row>
    <row r="73" spans="1:15" s="12" customFormat="1">
      <c r="A73" s="28"/>
      <c r="C73" s="16"/>
      <c r="D73" s="16"/>
      <c r="E73" s="8"/>
      <c r="F73" s="8"/>
      <c r="G73" s="15"/>
      <c r="H73" s="15"/>
      <c r="I73" s="15"/>
      <c r="N73" s="17"/>
      <c r="O73" s="17"/>
    </row>
    <row r="74" spans="1:15" s="12" customFormat="1">
      <c r="A74" s="28" t="s">
        <v>16</v>
      </c>
      <c r="B74" s="12" t="s">
        <v>32</v>
      </c>
      <c r="C74" s="16"/>
      <c r="D74" s="16"/>
      <c r="E74" s="8"/>
      <c r="F74" s="8"/>
      <c r="G74" s="15"/>
      <c r="H74" s="15"/>
      <c r="I74" s="17"/>
      <c r="N74" s="17"/>
      <c r="O74" s="17"/>
    </row>
    <row r="75" spans="1:15" s="12" customFormat="1">
      <c r="A75" s="28"/>
      <c r="B75" s="12" t="s">
        <v>23</v>
      </c>
      <c r="C75" s="16"/>
      <c r="D75" s="16"/>
      <c r="E75" s="8" t="s">
        <v>13</v>
      </c>
      <c r="F75" s="8">
        <v>6</v>
      </c>
      <c r="G75" s="15"/>
      <c r="H75" s="15">
        <f>+F75*G75</f>
        <v>0</v>
      </c>
      <c r="I75" s="44"/>
      <c r="J75" s="21"/>
      <c r="N75" s="17"/>
      <c r="O75" s="17"/>
    </row>
    <row r="76" spans="1:15" s="12" customFormat="1">
      <c r="A76" s="28"/>
      <c r="C76" s="16"/>
      <c r="D76" s="16"/>
      <c r="E76" s="8"/>
      <c r="F76" s="8"/>
      <c r="G76" s="15"/>
      <c r="H76" s="15"/>
      <c r="I76" s="41"/>
      <c r="J76" s="42"/>
      <c r="N76" s="17"/>
      <c r="O76" s="17"/>
    </row>
    <row r="77" spans="1:15" s="51" customFormat="1">
      <c r="A77" s="50" t="s">
        <v>17</v>
      </c>
      <c r="B77" s="51" t="s">
        <v>109</v>
      </c>
      <c r="C77" s="52"/>
      <c r="D77" s="52"/>
      <c r="E77" s="53"/>
      <c r="F77" s="53"/>
      <c r="G77" s="54"/>
      <c r="H77" s="54"/>
      <c r="I77" s="55"/>
      <c r="N77" s="55"/>
      <c r="O77" s="55"/>
    </row>
    <row r="78" spans="1:15" s="51" customFormat="1" ht="13.5" customHeight="1">
      <c r="A78" s="50"/>
      <c r="B78" s="51" t="s">
        <v>110</v>
      </c>
      <c r="C78" s="52"/>
      <c r="D78" s="52"/>
      <c r="E78" s="53"/>
      <c r="F78" s="53"/>
      <c r="G78" s="54"/>
      <c r="H78" s="54"/>
      <c r="I78" s="55"/>
      <c r="J78" s="58"/>
      <c r="N78" s="55"/>
      <c r="O78" s="55"/>
    </row>
    <row r="79" spans="1:15" s="51" customFormat="1">
      <c r="A79" s="50"/>
      <c r="B79" s="51" t="s">
        <v>111</v>
      </c>
      <c r="C79" s="59"/>
      <c r="D79" s="59"/>
      <c r="E79" s="53" t="s">
        <v>13</v>
      </c>
      <c r="F79" s="53">
        <v>2</v>
      </c>
      <c r="G79" s="54"/>
      <c r="H79" s="54">
        <f>+F79*G79</f>
        <v>0</v>
      </c>
      <c r="I79" s="55"/>
      <c r="J79" s="52"/>
      <c r="N79" s="55"/>
      <c r="O79" s="55"/>
    </row>
    <row r="80" spans="1:15" s="51" customFormat="1">
      <c r="A80" s="50"/>
      <c r="C80" s="59"/>
      <c r="D80" s="59"/>
      <c r="E80" s="53"/>
      <c r="F80" s="53"/>
      <c r="G80" s="54"/>
      <c r="H80" s="54"/>
      <c r="I80" s="55"/>
      <c r="J80" s="52"/>
      <c r="N80" s="55"/>
      <c r="O80" s="55"/>
    </row>
    <row r="81" spans="1:15" s="51" customFormat="1">
      <c r="A81" s="50" t="s">
        <v>19</v>
      </c>
      <c r="B81" s="51" t="s">
        <v>105</v>
      </c>
      <c r="C81" s="52"/>
      <c r="D81" s="52"/>
      <c r="E81" s="53"/>
      <c r="F81" s="53"/>
      <c r="G81" s="54"/>
      <c r="H81" s="54"/>
      <c r="I81" s="55"/>
      <c r="N81" s="55"/>
      <c r="O81" s="55"/>
    </row>
    <row r="82" spans="1:15" s="51" customFormat="1">
      <c r="A82" s="50"/>
      <c r="B82" s="51" t="s">
        <v>106</v>
      </c>
      <c r="C82" s="52"/>
      <c r="D82" s="52"/>
      <c r="E82" s="53"/>
      <c r="F82" s="53"/>
      <c r="G82" s="54"/>
      <c r="H82" s="54"/>
      <c r="I82" s="55"/>
      <c r="J82" s="66"/>
      <c r="N82" s="55"/>
      <c r="O82" s="55"/>
    </row>
    <row r="83" spans="1:15" s="51" customFormat="1" ht="13.5" customHeight="1">
      <c r="A83" s="50"/>
      <c r="B83" s="51" t="s">
        <v>107</v>
      </c>
      <c r="C83" s="52"/>
      <c r="D83" s="52"/>
      <c r="E83" s="53"/>
      <c r="F83" s="53"/>
      <c r="G83" s="54"/>
      <c r="H83" s="54"/>
      <c r="I83" s="55"/>
      <c r="J83" s="67"/>
      <c r="N83" s="55"/>
      <c r="O83" s="55"/>
    </row>
    <row r="84" spans="1:15" s="51" customFormat="1" ht="13.5" customHeight="1">
      <c r="A84" s="50"/>
      <c r="B84" s="51" t="s">
        <v>88</v>
      </c>
      <c r="C84" s="52"/>
      <c r="D84" s="52"/>
      <c r="E84" s="53"/>
      <c r="F84" s="53"/>
      <c r="G84" s="54"/>
      <c r="H84" s="54"/>
      <c r="I84" s="55"/>
      <c r="J84" s="58"/>
      <c r="N84" s="55"/>
      <c r="O84" s="55"/>
    </row>
    <row r="85" spans="1:15" s="51" customFormat="1" ht="13.5" customHeight="1">
      <c r="A85" s="50"/>
      <c r="B85" s="51" t="s">
        <v>113</v>
      </c>
      <c r="C85" s="52"/>
      <c r="D85" s="52"/>
      <c r="E85" s="53"/>
      <c r="F85" s="53"/>
      <c r="G85" s="54"/>
      <c r="H85" s="54"/>
      <c r="I85" s="55"/>
      <c r="J85" s="58"/>
      <c r="N85" s="55"/>
      <c r="O85" s="55"/>
    </row>
    <row r="86" spans="1:15" s="51" customFormat="1">
      <c r="A86" s="50"/>
      <c r="B86" s="51" t="s">
        <v>108</v>
      </c>
      <c r="C86" s="59"/>
      <c r="D86" s="59"/>
      <c r="E86" s="53"/>
      <c r="F86" s="53"/>
      <c r="G86" s="54"/>
      <c r="H86" s="54"/>
      <c r="I86" s="55"/>
      <c r="J86" s="52"/>
      <c r="N86" s="55"/>
      <c r="O86" s="55"/>
    </row>
    <row r="87" spans="1:15" s="51" customFormat="1">
      <c r="A87" s="50"/>
      <c r="B87" s="51" t="s">
        <v>89</v>
      </c>
      <c r="C87" s="59"/>
      <c r="D87" s="59"/>
      <c r="E87" s="53" t="s">
        <v>13</v>
      </c>
      <c r="F87" s="53">
        <v>2</v>
      </c>
      <c r="G87" s="54"/>
      <c r="H87" s="54">
        <f>+F87*G87</f>
        <v>0</v>
      </c>
      <c r="I87" s="55"/>
      <c r="J87" s="52"/>
      <c r="N87" s="55"/>
      <c r="O87" s="55"/>
    </row>
    <row r="88" spans="1:15">
      <c r="C88" s="9"/>
      <c r="D88" s="9"/>
      <c r="F88" s="1"/>
      <c r="G88" s="15"/>
    </row>
    <row r="89" spans="1:15" s="12" customFormat="1">
      <c r="A89" s="28" t="s">
        <v>20</v>
      </c>
      <c r="B89" s="5" t="s">
        <v>35</v>
      </c>
      <c r="C89" s="3"/>
      <c r="D89" s="3"/>
      <c r="E89" s="1"/>
      <c r="F89" s="8"/>
      <c r="G89" s="4"/>
      <c r="H89" s="4"/>
      <c r="I89" s="17"/>
      <c r="N89" s="17"/>
      <c r="O89" s="17"/>
    </row>
    <row r="90" spans="1:15" s="12" customFormat="1">
      <c r="A90" s="28"/>
      <c r="B90" s="5" t="s">
        <v>84</v>
      </c>
      <c r="C90" s="3"/>
      <c r="D90" s="3"/>
      <c r="E90" s="1"/>
      <c r="F90" s="8"/>
      <c r="G90" s="4"/>
      <c r="H90" s="4"/>
      <c r="I90" s="17"/>
      <c r="N90" s="17"/>
      <c r="O90" s="17"/>
    </row>
    <row r="91" spans="1:15">
      <c r="A91" s="28"/>
      <c r="B91" s="5" t="s">
        <v>33</v>
      </c>
      <c r="E91" s="1" t="s">
        <v>13</v>
      </c>
      <c r="F91" s="8">
        <v>4</v>
      </c>
      <c r="H91" s="4">
        <f>+F91*G91</f>
        <v>0</v>
      </c>
    </row>
    <row r="92" spans="1:15">
      <c r="A92" s="28"/>
      <c r="C92" s="9"/>
      <c r="D92" s="9"/>
      <c r="F92" s="1"/>
      <c r="I92" s="4"/>
      <c r="J92" s="5"/>
      <c r="N92" s="5"/>
      <c r="O92" s="5"/>
    </row>
    <row r="93" spans="1:15" ht="13.5" customHeight="1">
      <c r="A93" s="28" t="s">
        <v>90</v>
      </c>
      <c r="B93" s="12" t="s">
        <v>61</v>
      </c>
      <c r="E93" s="1" t="s">
        <v>43</v>
      </c>
      <c r="F93" s="8">
        <v>1</v>
      </c>
      <c r="H93" s="4">
        <f>F93*G93</f>
        <v>0</v>
      </c>
      <c r="I93" s="45">
        <f>0.03*J93</f>
        <v>0</v>
      </c>
      <c r="J93" s="45">
        <f>SUM(H61:H92)</f>
        <v>0</v>
      </c>
      <c r="K93" s="46" t="s">
        <v>63</v>
      </c>
      <c r="N93" s="5"/>
      <c r="O93" s="5"/>
    </row>
    <row r="94" spans="1:15">
      <c r="A94" s="28"/>
      <c r="B94" s="12"/>
      <c r="C94" s="16"/>
      <c r="D94" s="16"/>
      <c r="E94" s="8"/>
      <c r="G94" s="15"/>
      <c r="H94" s="15"/>
      <c r="I94" s="15"/>
      <c r="J94" s="12"/>
      <c r="K94" s="12"/>
      <c r="L94" s="12"/>
      <c r="M94" s="12"/>
      <c r="N94" s="5"/>
      <c r="O94" s="5"/>
    </row>
    <row r="95" spans="1:15">
      <c r="A95" s="30"/>
      <c r="B95" s="12"/>
      <c r="C95" s="16"/>
      <c r="D95" s="16"/>
      <c r="E95" s="8"/>
      <c r="G95" s="14"/>
      <c r="H95" s="14"/>
      <c r="I95" s="15"/>
      <c r="J95" s="12"/>
      <c r="K95" s="12"/>
      <c r="L95" s="12"/>
      <c r="M95" s="12"/>
      <c r="N95" s="5"/>
      <c r="O95" s="5"/>
    </row>
    <row r="96" spans="1:15">
      <c r="A96" s="29" t="s">
        <v>24</v>
      </c>
      <c r="B96" s="23" t="s">
        <v>25</v>
      </c>
      <c r="C96" s="24"/>
      <c r="D96" s="24"/>
      <c r="E96" s="25"/>
      <c r="F96" s="25"/>
      <c r="G96" s="26"/>
      <c r="H96" s="26"/>
      <c r="I96" s="17"/>
      <c r="J96" s="12"/>
      <c r="K96" s="12"/>
      <c r="L96" s="12"/>
      <c r="M96" s="27"/>
    </row>
    <row r="97" spans="1:13">
      <c r="A97" s="33"/>
      <c r="B97" s="6"/>
      <c r="I97" s="5"/>
      <c r="J97" s="5"/>
    </row>
    <row r="98" spans="1:13">
      <c r="A98" s="28"/>
      <c r="B98" s="12"/>
      <c r="C98" s="16"/>
      <c r="D98" s="16"/>
      <c r="E98" s="8"/>
      <c r="G98" s="15"/>
      <c r="H98" s="15"/>
      <c r="J98" s="5"/>
    </row>
    <row r="99" spans="1:13">
      <c r="A99" s="28"/>
      <c r="B99" s="12"/>
      <c r="C99" s="13"/>
      <c r="D99" s="13"/>
      <c r="E99" s="8"/>
      <c r="G99" s="15"/>
      <c r="H99" s="15"/>
      <c r="J99" s="5"/>
    </row>
    <row r="100" spans="1:13">
      <c r="A100" s="29" t="s">
        <v>26</v>
      </c>
      <c r="B100" s="23" t="s">
        <v>27</v>
      </c>
      <c r="C100" s="24"/>
      <c r="D100" s="24"/>
      <c r="E100" s="25"/>
      <c r="F100" s="25"/>
      <c r="G100" s="26"/>
      <c r="H100" s="26"/>
      <c r="I100" s="17"/>
      <c r="J100" s="12"/>
      <c r="K100" s="12"/>
      <c r="L100" s="12"/>
      <c r="M100" s="27"/>
    </row>
    <row r="101" spans="1:13">
      <c r="J101" s="5"/>
    </row>
    <row r="102" spans="1:13">
      <c r="A102" s="32" t="s">
        <v>3</v>
      </c>
      <c r="B102" s="5" t="s">
        <v>31</v>
      </c>
      <c r="J102" s="5"/>
    </row>
    <row r="103" spans="1:13">
      <c r="B103" s="5" t="s">
        <v>28</v>
      </c>
      <c r="E103" s="1" t="s">
        <v>5</v>
      </c>
      <c r="F103" s="8">
        <f>F5</f>
        <v>50</v>
      </c>
      <c r="H103" s="4">
        <f>+F103*G103</f>
        <v>0</v>
      </c>
      <c r="J103" s="5"/>
    </row>
    <row r="104" spans="1:13">
      <c r="J104" s="5"/>
    </row>
    <row r="105" spans="1:13">
      <c r="A105" s="32" t="s">
        <v>6</v>
      </c>
      <c r="B105" s="5" t="s">
        <v>41</v>
      </c>
      <c r="E105" s="1" t="s">
        <v>117</v>
      </c>
      <c r="F105" s="8">
        <v>7</v>
      </c>
      <c r="H105" s="15">
        <f>F105*G105</f>
        <v>0</v>
      </c>
      <c r="J105" s="5"/>
    </row>
    <row r="106" spans="1:13">
      <c r="H106" s="15"/>
      <c r="J106" s="5"/>
    </row>
    <row r="107" spans="1:13">
      <c r="A107" s="32" t="s">
        <v>8</v>
      </c>
      <c r="B107" s="5" t="s">
        <v>85</v>
      </c>
      <c r="E107" s="1" t="s">
        <v>13</v>
      </c>
      <c r="F107" s="8">
        <v>2</v>
      </c>
      <c r="H107" s="15">
        <f>+F107*G107</f>
        <v>0</v>
      </c>
      <c r="J107" s="5"/>
    </row>
    <row r="108" spans="1:13">
      <c r="H108" s="15"/>
      <c r="J108" s="5"/>
    </row>
    <row r="109" spans="1:13" ht="14.25" customHeight="1">
      <c r="A109" s="32" t="s">
        <v>10</v>
      </c>
      <c r="B109" s="5" t="s">
        <v>44</v>
      </c>
      <c r="E109" s="1" t="s">
        <v>118</v>
      </c>
      <c r="F109" s="8">
        <v>1</v>
      </c>
      <c r="H109" s="15">
        <f>F109*G109</f>
        <v>0</v>
      </c>
      <c r="J109" s="5"/>
    </row>
    <row r="110" spans="1:13">
      <c r="J110" s="5"/>
    </row>
    <row r="111" spans="1:13" ht="14.25" customHeight="1">
      <c r="A111" s="28" t="s">
        <v>16</v>
      </c>
      <c r="B111" s="12" t="s">
        <v>29</v>
      </c>
      <c r="C111" s="34"/>
      <c r="D111" s="34"/>
      <c r="E111" s="8"/>
      <c r="G111" s="15"/>
      <c r="H111" s="15"/>
      <c r="J111" s="5"/>
    </row>
    <row r="112" spans="1:13">
      <c r="A112" s="28"/>
      <c r="B112" s="35" t="s">
        <v>91</v>
      </c>
      <c r="C112" s="34"/>
      <c r="D112" s="34"/>
      <c r="E112" s="8" t="s">
        <v>13</v>
      </c>
      <c r="F112" s="8">
        <v>1</v>
      </c>
      <c r="G112" s="15"/>
      <c r="H112" s="15">
        <f>+F112*G112</f>
        <v>0</v>
      </c>
      <c r="J112" s="5"/>
    </row>
    <row r="113" spans="1:10">
      <c r="A113" s="28"/>
      <c r="B113" s="35" t="s">
        <v>92</v>
      </c>
      <c r="C113" s="34"/>
      <c r="D113" s="34"/>
      <c r="E113" s="8" t="s">
        <v>13</v>
      </c>
      <c r="F113" s="8">
        <v>1</v>
      </c>
      <c r="G113" s="15"/>
      <c r="H113" s="15">
        <f>+F113*G113</f>
        <v>0</v>
      </c>
      <c r="J113" s="5"/>
    </row>
    <row r="114" spans="1:10">
      <c r="A114" s="28"/>
      <c r="B114" s="12" t="s">
        <v>59</v>
      </c>
      <c r="C114" s="34"/>
      <c r="D114" s="34"/>
      <c r="E114" s="8"/>
      <c r="G114" s="15"/>
      <c r="H114" s="15"/>
      <c r="J114" s="5"/>
    </row>
    <row r="115" spans="1:10">
      <c r="A115" s="28"/>
      <c r="B115" s="12" t="s">
        <v>60</v>
      </c>
      <c r="C115" s="34"/>
      <c r="D115" s="34"/>
      <c r="E115" s="8" t="s">
        <v>13</v>
      </c>
      <c r="F115" s="8">
        <v>2</v>
      </c>
      <c r="G115" s="15"/>
      <c r="H115" s="15">
        <f>+F115*G115</f>
        <v>0</v>
      </c>
      <c r="J115" s="5"/>
    </row>
    <row r="116" spans="1:10">
      <c r="A116" s="28"/>
      <c r="B116" s="12"/>
      <c r="C116" s="34"/>
      <c r="D116" s="34"/>
      <c r="E116" s="8"/>
      <c r="G116" s="15"/>
      <c r="H116" s="15"/>
      <c r="J116" s="5"/>
    </row>
    <row r="117" spans="1:10">
      <c r="A117" s="28"/>
      <c r="B117" s="12"/>
      <c r="C117" s="34"/>
      <c r="D117" s="34"/>
      <c r="E117" s="8"/>
      <c r="G117" s="15"/>
      <c r="H117" s="15"/>
      <c r="J117" s="5"/>
    </row>
    <row r="118" spans="1:10">
      <c r="H118" s="4">
        <f>SUM(H4:H117)</f>
        <v>0</v>
      </c>
    </row>
  </sheetData>
  <mergeCells count="6">
    <mergeCell ref="J82:J83"/>
    <mergeCell ref="A1:H1"/>
    <mergeCell ref="J33:J34"/>
    <mergeCell ref="J19:J20"/>
    <mergeCell ref="J58:J59"/>
    <mergeCell ref="J26:J27"/>
  </mergeCells>
  <phoneticPr fontId="20" type="noConversion"/>
  <pageMargins left="0.98425196850393704" right="0.74803149606299213" top="0.98425196850393704" bottom="0.98425196850393704" header="0" footer="0"/>
  <pageSetup paperSize="9" orientation="portrait" horizontalDpi="300" verticalDpi="300" r:id="rId1"/>
  <headerFooter alignWithMargins="0"/>
  <rowBreaks count="2" manualBreakCount="2">
    <brk id="95" max="7" man="1"/>
    <brk id="116" max="7" man="1"/>
  </rowBreaks>
  <colBreaks count="1" manualBreakCount="1">
    <brk id="8" max="6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39"/>
  <sheetViews>
    <sheetView tabSelected="1" view="pageBreakPreview" zoomScale="120" zoomScaleNormal="100" zoomScaleSheetLayoutView="120" workbookViewId="0">
      <selection activeCell="B9" sqref="B9"/>
    </sheetView>
  </sheetViews>
  <sheetFormatPr defaultRowHeight="13.5"/>
  <cols>
    <col min="1" max="1" width="4.5703125" style="32" customWidth="1"/>
    <col min="2" max="2" width="44.7109375" style="5" customWidth="1"/>
    <col min="3" max="3" width="0" style="3" hidden="1" customWidth="1"/>
    <col min="4" max="4" width="6.5703125" style="3" hidden="1" customWidth="1"/>
    <col min="5" max="5" width="5.140625" style="1" bestFit="1" customWidth="1"/>
    <col min="6" max="6" width="5.140625" style="8" bestFit="1" customWidth="1"/>
    <col min="7" max="7" width="6" style="4" customWidth="1"/>
    <col min="8" max="8" width="22.140625" style="4" customWidth="1"/>
    <col min="9" max="9" width="17.7109375" customWidth="1"/>
    <col min="10" max="10" width="12.28515625" style="3" bestFit="1" customWidth="1"/>
    <col min="11" max="11" width="11.85546875" style="5" bestFit="1" customWidth="1"/>
    <col min="12" max="12" width="10.7109375" style="5" bestFit="1" customWidth="1"/>
    <col min="13" max="13" width="9.140625" style="5"/>
    <col min="16" max="16384" width="9.140625" style="5"/>
  </cols>
  <sheetData>
    <row r="1" spans="1:15" s="12" customFormat="1" ht="21">
      <c r="A1" s="73" t="s">
        <v>119</v>
      </c>
      <c r="B1" s="74"/>
      <c r="C1" s="74"/>
      <c r="D1" s="74"/>
      <c r="E1" s="74"/>
      <c r="F1" s="74"/>
      <c r="G1" s="74"/>
      <c r="H1" s="74"/>
      <c r="I1" s="17"/>
      <c r="J1" s="16"/>
      <c r="N1" s="17"/>
      <c r="O1" s="17"/>
    </row>
    <row r="2" spans="1:15" s="12" customFormat="1" ht="21">
      <c r="A2" s="63"/>
      <c r="B2" s="64"/>
      <c r="C2" s="64"/>
      <c r="D2" s="64"/>
      <c r="E2" s="64"/>
      <c r="F2" s="64"/>
      <c r="G2" s="64"/>
      <c r="H2" s="64"/>
      <c r="I2" s="17"/>
      <c r="J2" s="16"/>
      <c r="N2" s="17"/>
      <c r="O2" s="17"/>
    </row>
    <row r="3" spans="1:15" s="12" customFormat="1" ht="19.5">
      <c r="A3" s="32"/>
      <c r="B3" s="65" t="s">
        <v>120</v>
      </c>
      <c r="J3" s="16"/>
      <c r="N3" s="17"/>
      <c r="O3" s="17"/>
    </row>
    <row r="4" spans="1:15" s="12" customFormat="1">
      <c r="A4" s="32"/>
      <c r="B4" s="5"/>
      <c r="C4" s="3"/>
      <c r="D4" s="3"/>
      <c r="E4" s="1"/>
      <c r="F4" s="8"/>
      <c r="G4" s="4"/>
      <c r="H4" s="4"/>
      <c r="I4" s="17"/>
      <c r="J4" s="16"/>
      <c r="N4" s="17"/>
      <c r="O4" s="17"/>
    </row>
    <row r="5" spans="1:15" ht="16.5">
      <c r="A5" s="38"/>
      <c r="B5" s="38" t="s">
        <v>47</v>
      </c>
      <c r="C5" s="38"/>
      <c r="D5" s="38"/>
      <c r="E5" s="38"/>
      <c r="F5" s="38"/>
      <c r="G5" s="38"/>
      <c r="H5" s="38"/>
    </row>
    <row r="7" spans="1:15">
      <c r="A7" s="32" t="s">
        <v>0</v>
      </c>
      <c r="B7" s="6" t="s">
        <v>1</v>
      </c>
      <c r="H7" s="4">
        <f ca="1">SUM('PREDRACUN JR'!H5:H13)</f>
        <v>0</v>
      </c>
    </row>
    <row r="8" spans="1:15">
      <c r="A8" s="32" t="s">
        <v>11</v>
      </c>
      <c r="B8" s="6" t="s">
        <v>12</v>
      </c>
      <c r="H8" s="4">
        <f ca="1">SUM('PREDRACUN JR'!H20:H51)</f>
        <v>0</v>
      </c>
    </row>
    <row r="9" spans="1:15">
      <c r="A9" s="32" t="s">
        <v>21</v>
      </c>
      <c r="B9" s="6" t="s">
        <v>22</v>
      </c>
      <c r="H9" s="4">
        <f ca="1">SUM('PREDRACUN JR'!H60:H93)</f>
        <v>0</v>
      </c>
    </row>
    <row r="10" spans="1:15">
      <c r="A10" s="32" t="s">
        <v>24</v>
      </c>
      <c r="B10" s="6" t="s">
        <v>25</v>
      </c>
      <c r="H10" s="4">
        <v>0</v>
      </c>
    </row>
    <row r="11" spans="1:15">
      <c r="A11" s="32" t="s">
        <v>26</v>
      </c>
      <c r="B11" s="6" t="s">
        <v>27</v>
      </c>
      <c r="H11" s="4">
        <f ca="1">SUM('PREDRACUN JR'!H102:H116)</f>
        <v>0</v>
      </c>
      <c r="I11" s="22">
        <f>SUM(H7:H11)</f>
        <v>0</v>
      </c>
    </row>
    <row r="12" spans="1:15">
      <c r="B12" s="6"/>
    </row>
    <row r="13" spans="1:15">
      <c r="B13" s="2"/>
    </row>
    <row r="15" spans="1:15">
      <c r="B15" s="2" t="s">
        <v>115</v>
      </c>
      <c r="H15" s="19">
        <f>SUM(H7:H13)</f>
        <v>0</v>
      </c>
    </row>
    <row r="16" spans="1:15">
      <c r="B16" s="6"/>
    </row>
    <row r="17" spans="1:15">
      <c r="B17" s="2"/>
      <c r="H17" s="7"/>
      <c r="I17" s="5"/>
      <c r="N17" s="5"/>
      <c r="O17" s="5"/>
    </row>
    <row r="18" spans="1:15">
      <c r="B18" s="6" t="s">
        <v>42</v>
      </c>
      <c r="I18" s="5"/>
      <c r="N18" s="5"/>
      <c r="O18" s="5"/>
    </row>
    <row r="19" spans="1:15">
      <c r="A19" s="48"/>
      <c r="B19" s="72"/>
      <c r="C19" s="72"/>
      <c r="D19" s="72"/>
      <c r="E19" s="72"/>
      <c r="F19" s="72"/>
      <c r="G19" s="72"/>
      <c r="H19" s="72"/>
      <c r="I19" s="72"/>
    </row>
    <row r="20" spans="1:15" ht="6" customHeight="1">
      <c r="A20" s="48"/>
      <c r="B20" s="2"/>
      <c r="I20" s="5"/>
    </row>
    <row r="21" spans="1:15">
      <c r="A21" s="48"/>
      <c r="B21" s="72" t="s">
        <v>67</v>
      </c>
      <c r="C21" s="72"/>
      <c r="D21" s="72"/>
      <c r="E21" s="72"/>
      <c r="F21" s="72"/>
      <c r="G21" s="72"/>
      <c r="H21" s="72"/>
      <c r="I21" s="72"/>
    </row>
    <row r="22" spans="1:15">
      <c r="A22" s="48"/>
      <c r="B22" s="72" t="s">
        <v>68</v>
      </c>
      <c r="C22" s="72"/>
      <c r="D22" s="72"/>
      <c r="E22" s="72"/>
      <c r="F22" s="72"/>
      <c r="G22" s="72"/>
      <c r="H22" s="72"/>
      <c r="I22" s="72"/>
    </row>
    <row r="23" spans="1:15">
      <c r="A23" s="48"/>
      <c r="B23" s="72" t="s">
        <v>72</v>
      </c>
      <c r="C23" s="72"/>
      <c r="D23" s="72"/>
      <c r="E23" s="72"/>
      <c r="F23" s="72"/>
      <c r="G23" s="72"/>
      <c r="H23" s="72"/>
      <c r="I23" s="72"/>
    </row>
    <row r="24" spans="1:15" ht="6" customHeight="1">
      <c r="A24" s="48"/>
      <c r="B24" s="2"/>
      <c r="I24" s="5"/>
    </row>
    <row r="25" spans="1:15" ht="6" customHeight="1">
      <c r="A25" s="48"/>
      <c r="B25" s="2"/>
      <c r="I25" s="5"/>
    </row>
    <row r="26" spans="1:15">
      <c r="A26" s="48"/>
      <c r="B26" s="72" t="s">
        <v>96</v>
      </c>
      <c r="C26" s="72"/>
      <c r="D26" s="72"/>
      <c r="E26" s="72"/>
      <c r="F26" s="72"/>
      <c r="G26" s="72"/>
      <c r="H26" s="72"/>
      <c r="I26" s="72"/>
    </row>
    <row r="27" spans="1:15">
      <c r="A27" s="48"/>
      <c r="B27" s="72" t="s">
        <v>97</v>
      </c>
      <c r="C27" s="72"/>
      <c r="D27" s="72"/>
      <c r="E27" s="72"/>
      <c r="F27" s="72"/>
      <c r="G27" s="72"/>
      <c r="H27" s="72"/>
      <c r="I27" s="72"/>
    </row>
    <row r="28" spans="1:15" ht="6" customHeight="1">
      <c r="A28" s="48"/>
      <c r="B28" s="2"/>
      <c r="I28" s="5"/>
    </row>
    <row r="29" spans="1:15">
      <c r="A29" s="48"/>
      <c r="B29" s="49" t="s">
        <v>74</v>
      </c>
    </row>
    <row r="30" spans="1:15">
      <c r="A30" s="48"/>
      <c r="B30" s="49" t="s">
        <v>75</v>
      </c>
    </row>
    <row r="31" spans="1:15" ht="6" customHeight="1">
      <c r="A31" s="48"/>
      <c r="B31" s="2"/>
      <c r="I31" s="5"/>
    </row>
    <row r="32" spans="1:15" ht="6" customHeight="1">
      <c r="A32" s="48"/>
      <c r="B32" s="2"/>
      <c r="I32" s="5"/>
    </row>
    <row r="33" spans="1:15">
      <c r="A33" s="48"/>
      <c r="B33" s="49" t="s">
        <v>98</v>
      </c>
    </row>
    <row r="34" spans="1:15">
      <c r="A34" s="48"/>
      <c r="B34" s="49" t="s">
        <v>86</v>
      </c>
    </row>
    <row r="35" spans="1:15" ht="6" customHeight="1">
      <c r="A35" s="48"/>
      <c r="B35" s="2"/>
      <c r="I35" s="5"/>
    </row>
    <row r="36" spans="1:15">
      <c r="A36" s="48"/>
      <c r="B36" s="72" t="s">
        <v>69</v>
      </c>
      <c r="C36" s="72"/>
      <c r="D36" s="72"/>
      <c r="E36" s="72"/>
      <c r="F36" s="72"/>
      <c r="G36" s="72"/>
      <c r="H36" s="72"/>
      <c r="I36" s="72"/>
    </row>
    <row r="37" spans="1:15">
      <c r="B37" s="72" t="s">
        <v>70</v>
      </c>
      <c r="C37" s="72"/>
      <c r="D37" s="72"/>
      <c r="E37" s="72"/>
      <c r="F37" s="72"/>
      <c r="G37" s="72"/>
      <c r="H37" s="72"/>
      <c r="I37" s="72"/>
    </row>
    <row r="38" spans="1:15">
      <c r="B38" s="72" t="s">
        <v>71</v>
      </c>
      <c r="C38" s="72"/>
      <c r="D38" s="72"/>
      <c r="E38" s="72"/>
      <c r="F38" s="72"/>
      <c r="G38" s="72"/>
      <c r="H38" s="72"/>
      <c r="I38" s="72"/>
    </row>
    <row r="39" spans="1:15" s="2" customFormat="1">
      <c r="A39" s="33"/>
      <c r="B39" s="2" t="s">
        <v>114</v>
      </c>
      <c r="C39" s="60"/>
      <c r="D39" s="60"/>
      <c r="E39" s="61"/>
      <c r="F39" s="62"/>
      <c r="G39" s="7"/>
      <c r="H39" s="7"/>
      <c r="I39" s="60"/>
      <c r="J39" s="60"/>
      <c r="N39" s="60"/>
      <c r="O39" s="60"/>
    </row>
  </sheetData>
  <mergeCells count="10">
    <mergeCell ref="B27:I27"/>
    <mergeCell ref="B38:I38"/>
    <mergeCell ref="A1:H1"/>
    <mergeCell ref="B19:I19"/>
    <mergeCell ref="B26:I26"/>
    <mergeCell ref="B21:I21"/>
    <mergeCell ref="B22:I22"/>
    <mergeCell ref="B23:I23"/>
    <mergeCell ref="B36:I36"/>
    <mergeCell ref="B37:I37"/>
  </mergeCells>
  <phoneticPr fontId="20" type="noConversion"/>
  <pageMargins left="0.98425196850393704" right="0.74803149606299213" top="0.98425196850393704" bottom="0.98425196850393704" header="0" footer="0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PREDRACUN JR</vt:lpstr>
      <vt:lpstr>Rekapitulacija</vt:lpstr>
      <vt:lpstr>'PREDRACUN JR'!Print_Area</vt:lpstr>
      <vt:lpstr>Rekapitulacija!Print_Area</vt:lpstr>
    </vt:vector>
  </TitlesOfParts>
  <Company>Dr. Doberšek in hči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Doberšek Branko</dc:creator>
  <cp:lastModifiedBy>polajzar</cp:lastModifiedBy>
  <cp:lastPrinted>2013-09-26T12:01:13Z</cp:lastPrinted>
  <dcterms:created xsi:type="dcterms:W3CDTF">1999-03-26T07:20:27Z</dcterms:created>
  <dcterms:modified xsi:type="dcterms:W3CDTF">2014-03-25T12:35:55Z</dcterms:modified>
</cp:coreProperties>
</file>