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14385" yWindow="-15" windowWidth="14430" windowHeight="12855"/>
  </bookViews>
  <sheets>
    <sheet name="CR" sheetId="12" r:id="rId1"/>
  </sheets>
  <definedNames>
    <definedName name="Datum">#REF!</definedName>
    <definedName name="Dela1">#REF!</definedName>
    <definedName name="Dela2">#REF!</definedName>
    <definedName name="Dela3" localSheetId="0">#REF!</definedName>
    <definedName name="Dela3">#REF!</definedName>
    <definedName name="Naročnik">#REF!</definedName>
    <definedName name="Podjetje">#REF!</definedName>
    <definedName name="Ponudba">#REF!</definedName>
    <definedName name="TISKANJE">CR!$A$1:$F$92</definedName>
    <definedName name="_xlnm.Print_Titles" localSheetId="0">CR!$35:$36</definedName>
    <definedName name="Vrednost_z_DDV">#REF!</definedName>
    <definedName name="Za">#REF!</definedName>
  </definedNames>
  <calcPr calcId="145621"/>
</workbook>
</file>

<file path=xl/calcChain.xml><?xml version="1.0" encoding="utf-8"?>
<calcChain xmlns="http://schemas.openxmlformats.org/spreadsheetml/2006/main">
  <c r="F87" i="12" l="1"/>
  <c r="F77" i="12" l="1"/>
  <c r="F76" i="12"/>
  <c r="F49" i="12"/>
  <c r="F47" i="12"/>
  <c r="F60" i="12"/>
  <c r="F78" i="12" l="1"/>
  <c r="F48" i="12" l="1"/>
  <c r="F46" i="12"/>
  <c r="F45" i="12"/>
  <c r="F44" i="12"/>
  <c r="F50" i="12"/>
  <c r="F43" i="12"/>
  <c r="F42" i="12"/>
  <c r="F41" i="12"/>
  <c r="F40" i="12"/>
  <c r="F59" i="12"/>
  <c r="F58" i="12"/>
  <c r="F52" i="12" l="1"/>
  <c r="F18" i="12" s="1"/>
  <c r="E16" i="12" l="1"/>
  <c r="F16" i="12" s="1"/>
  <c r="E18" i="12"/>
  <c r="E19" i="12"/>
  <c r="E20" i="12"/>
  <c r="F85" i="12"/>
  <c r="F90" i="12" l="1"/>
  <c r="F89" i="12"/>
  <c r="F88" i="12"/>
  <c r="F86" i="12"/>
  <c r="F84" i="12"/>
  <c r="F57" i="12"/>
  <c r="F69" i="12"/>
  <c r="F70" i="12"/>
  <c r="E83" i="12"/>
  <c r="F83" i="12" s="1"/>
  <c r="E82" i="12"/>
  <c r="F82" i="12" s="1"/>
  <c r="F65" i="12"/>
  <c r="E36" i="12"/>
  <c r="F36" i="12" s="1"/>
  <c r="F62" i="12" l="1"/>
  <c r="F19" i="12" s="1"/>
  <c r="F92" i="12"/>
  <c r="F22" i="12" s="1"/>
  <c r="F72" i="12"/>
  <c r="F20" i="12" s="1"/>
  <c r="F80" i="12" l="1"/>
  <c r="F21" i="12" s="1"/>
  <c r="F23" i="12" s="1"/>
  <c r="F25" i="12" l="1"/>
</calcChain>
</file>

<file path=xl/sharedStrings.xml><?xml version="1.0" encoding="utf-8"?>
<sst xmlns="http://schemas.openxmlformats.org/spreadsheetml/2006/main" count="105" uniqueCount="63">
  <si>
    <t>Poz.</t>
  </si>
  <si>
    <t>Naziv dela in materiala</t>
  </si>
  <si>
    <t>kol</t>
  </si>
  <si>
    <t>ME</t>
  </si>
  <si>
    <t>Cena (Eur)</t>
  </si>
  <si>
    <t>Skupaj (Eur)</t>
  </si>
  <si>
    <t>kpl</t>
  </si>
  <si>
    <t>m</t>
  </si>
  <si>
    <t>GRADBENA DELA</t>
  </si>
  <si>
    <t>REKAPITULACIJA</t>
  </si>
  <si>
    <t>KABELSKI RAZVOD</t>
  </si>
  <si>
    <t>PROJEKTANTSKI NADZOR</t>
  </si>
  <si>
    <t>IZDELAVA PID</t>
  </si>
  <si>
    <t>antikorozijska zaščita (bitumen)</t>
  </si>
  <si>
    <t>GEODETSKI POSNETEK in IZDELAVA NAČRTA ZA VRIS V KATASTER GJI</t>
  </si>
  <si>
    <t>KANDELABRI IN SVETILKE</t>
  </si>
  <si>
    <t>S K U P A J :</t>
  </si>
  <si>
    <t>1.</t>
  </si>
  <si>
    <t>(dobava in montaža)</t>
  </si>
  <si>
    <t>2.</t>
  </si>
  <si>
    <t>3.</t>
  </si>
  <si>
    <t>4.</t>
  </si>
  <si>
    <t>ZAKOLIČBA OBSTOJEČIH KOMUNALNIH VODOV</t>
  </si>
  <si>
    <t xml:space="preserve"> </t>
  </si>
  <si>
    <t>(dobava in montaža/polaganje)</t>
  </si>
  <si>
    <t>NADZOR ELEKTRODISTRIBUCIJE IN STIKALNE MANIPULACIJE PRI PRIKLOPU OBJEKTA</t>
  </si>
  <si>
    <t>Investitor:</t>
  </si>
  <si>
    <t>Objekt:</t>
  </si>
  <si>
    <t xml:space="preserve">Številka načrta : </t>
  </si>
  <si>
    <t>SKUPAJ:</t>
  </si>
  <si>
    <t>OSTALE STORITVE</t>
  </si>
  <si>
    <t>kos</t>
  </si>
  <si>
    <t>Dodatek za ročni izkop ( ocena )</t>
  </si>
  <si>
    <t>NEPREDVIDENA DELA ( po vpisu v GD )</t>
  </si>
  <si>
    <t>Zaščita kabelske kanalizacije pri prečkanju povoznih površin - obbetoniranje cevi z betonom 
C 16/20 -  0,1m3/m1</t>
  </si>
  <si>
    <t>Dobava in vrgadnja v izkopan DWP cev fi 110 mm</t>
  </si>
  <si>
    <t>Dobava in vgradnja v izkopan rov; pocinkan valjanec FeZn 25x4mm</t>
  </si>
  <si>
    <t>Dobava križna sponka 60x60 in izdelava križnih stikov</t>
  </si>
  <si>
    <t xml:space="preserve">MERITVE ZAŠČITE PROTI UDARU ELEKTRIČNEGA TOKA, IZOLACIJSKE TRDNOSTI KABELSKIH VODNIKOV, GALVANSKIH POVEZAV KOVINSKIH MAS, PONIKALNE UPORNOSTI, </t>
  </si>
  <si>
    <t>SVETLOBNOTEHNIČNE MERITVE ZA VERIFIKACIJO IZPOLNJEVANJA PROJEKTNO DOLOČENIH PARAMERTOV</t>
  </si>
  <si>
    <t>Izkop jarka globine 1.1 m in 0.4 m širine; zasutje z utrjevanjem po plasteh; povrnitev v obstoječe stanje</t>
  </si>
  <si>
    <t>6.</t>
  </si>
  <si>
    <t>kabel NAYY-J 4x16+2,5 mm2  uvlečen v DWP cevi</t>
  </si>
  <si>
    <t>Zakoličba trase CR in NN priključka</t>
  </si>
  <si>
    <t>Dobava in vgradnja v izkopan rov; opozorilni trak</t>
  </si>
  <si>
    <t>ročni izkop nad energetskim NN 0,4kV kablovodom, zaščita z  DWP110 zaščitnimi cevmi, obbetoniranje  cevi z betonom C 16/20 -  0,1m3/m1; zasip z utrjevanjem po plasteh</t>
  </si>
  <si>
    <t>Instalacija (ožičenje)  kandelabrov  in sicer od priključne omarice v kandelabru do same svetilke s kablom NYY-J 3x2,5 mm2, kompletno z priključnim setom.</t>
  </si>
  <si>
    <t>Izdelava kabelskih končnikov in priključitev kablov NAYY-J 4x16+2,5 mm v kandelabru in razdelilcu</t>
  </si>
  <si>
    <t>OSTALA EL. INSTALACIJSKA DELA IN MATERIAL</t>
  </si>
  <si>
    <t>drobni in vezni materijal</t>
  </si>
  <si>
    <t>7.</t>
  </si>
  <si>
    <t>poz. 1-5</t>
  </si>
  <si>
    <t>5696/18</t>
  </si>
  <si>
    <t>Občina Laško</t>
  </si>
  <si>
    <t>Dobava in montaža tipskih antikorozijsko zaščitenih drogov, h=4,5 m z nastavkom ɸ60 mm za direktni natik cestnih svetilk</t>
  </si>
  <si>
    <t>Dobava in montaža cestne LED svetilke, 3197 lm izhodnega svetlobnega toka svetilke; moč svetilke 34W; barvna temperatura vira 4000K; indeks barvnega videza višji od 70;  (kot npr.: GRAH LED Lighting LSL 20 34W)</t>
  </si>
  <si>
    <t>odklop in demontaža obstoječih svetilk JR  na območju novih hodnikov za pešce; odvoz na dogovorjeno mesto.</t>
  </si>
  <si>
    <t xml:space="preserve">odkop in odstranitev obstoječih drogov javne razsvetljave kateri se nahajo na območju novih hodnikov pa pešce;   odvoz na dogovorjeno mesto </t>
  </si>
  <si>
    <t>Mestna ulica 2, 3270 Laško</t>
  </si>
  <si>
    <t xml:space="preserve">izkop in izdelava stojnega mesta iz betonske cevi fi 400 mm, dolžine 1,0 m ter obbetoniranje za kandelabre, komplet z izkopom, zasipom, utrjevanjem in planiranjem. </t>
  </si>
  <si>
    <t>Izdelava navezave na obstoječo linijo JR s kablom NAYY-J 4x16+2,5 mm2 v pocinkanem kandelabru, komplet z izkopom izdelavo uvoda v obstoječ kandelaber, obetoniranjem in zasipom z utrjevanjem</t>
  </si>
  <si>
    <t>B) POPIS DEL - Elektroinstalacijska dela</t>
  </si>
  <si>
    <t>Obnova Ulice XIV. Divizije Rimske Toplice, ETAPA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</si>
</sst>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_ ;\-#,##0.00\ "/>
    <numFmt numFmtId="165" formatCode="0."/>
    <numFmt numFmtId="166" formatCode="0.#"/>
    <numFmt numFmtId="167" formatCode="_-* #,##0.00\ _S_I_T_-;\-* #,##0.00\ _S_I_T_-;_-* \-??\ _S_I_T_-;_-@_-"/>
    <numFmt numFmtId="168" formatCode="#,##0.00\ _S_I_T"/>
    <numFmt numFmtId="169" formatCode="#,##0.00\ &quot;€&quot;"/>
  </numFmts>
  <fonts count="26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10"/>
      <name val="Century Gothic CE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i/>
      <sz val="11"/>
      <name val="Arial"/>
      <family val="2"/>
      <charset val="238"/>
    </font>
    <font>
      <sz val="11"/>
      <name val="Arial"/>
      <family val="2"/>
      <charset val="238"/>
    </font>
    <font>
      <sz val="11"/>
      <name val="Times New Roman CE"/>
      <charset val="238"/>
    </font>
    <font>
      <sz val="10"/>
      <name val="Arial"/>
      <family val="2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0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0"/>
      <color rgb="FFFF0000"/>
      <name val="Arial"/>
      <family val="2"/>
    </font>
    <font>
      <sz val="10"/>
      <color rgb="FFFF0000"/>
      <name val="Arial CE"/>
      <family val="2"/>
      <charset val="238"/>
    </font>
    <font>
      <i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5" fillId="0" borderId="0"/>
    <xf numFmtId="0" fontId="17" fillId="0" borderId="0"/>
    <xf numFmtId="168" fontId="11" fillId="0" borderId="0"/>
    <xf numFmtId="0" fontId="4" fillId="0" borderId="0"/>
    <xf numFmtId="0" fontId="6" fillId="0" borderId="0"/>
    <xf numFmtId="0" fontId="4" fillId="0" borderId="0"/>
    <xf numFmtId="0" fontId="1" fillId="0" borderId="0" applyFill="0" applyBorder="0"/>
    <xf numFmtId="9" fontId="1" fillId="0" borderId="0" applyFont="0" applyFill="0" applyBorder="0" applyAlignment="0" applyProtection="0"/>
    <xf numFmtId="167" fontId="3" fillId="0" borderId="0" applyFill="0" applyBorder="0" applyAlignment="0" applyProtection="0"/>
    <xf numFmtId="0" fontId="4" fillId="0" borderId="0"/>
  </cellStyleXfs>
  <cellXfs count="89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19" fillId="0" borderId="0" xfId="0" applyNumberFormat="1" applyFont="1" applyAlignment="1">
      <alignment horizontal="center" wrapText="1"/>
    </xf>
    <xf numFmtId="0" fontId="19" fillId="0" borderId="0" xfId="0" applyFont="1" applyAlignment="1">
      <alignment horizontal="left" wrapText="1"/>
    </xf>
    <xf numFmtId="164" fontId="19" fillId="0" borderId="0" xfId="0" applyNumberFormat="1" applyFont="1" applyAlignment="1">
      <alignment wrapText="1"/>
    </xf>
    <xf numFmtId="0" fontId="19" fillId="0" borderId="0" xfId="0" applyFont="1" applyAlignment="1">
      <alignment vertical="top" wrapText="1"/>
    </xf>
    <xf numFmtId="0" fontId="19" fillId="0" borderId="0" xfId="0" applyFont="1" applyAlignment="1">
      <alignment horizontal="center" wrapText="1"/>
    </xf>
    <xf numFmtId="0" fontId="19" fillId="0" borderId="0" xfId="0" applyFont="1" applyAlignment="1">
      <alignment horizontal="center" vertical="top" wrapText="1"/>
    </xf>
    <xf numFmtId="0" fontId="19" fillId="0" borderId="0" xfId="0" applyFont="1" applyAlignment="1">
      <alignment horizontal="right" wrapText="1"/>
    </xf>
    <xf numFmtId="164" fontId="1" fillId="0" borderId="0" xfId="0" applyNumberFormat="1" applyFont="1" applyAlignment="1">
      <alignment wrapText="1"/>
    </xf>
    <xf numFmtId="0" fontId="1" fillId="0" borderId="0" xfId="0" applyFont="1" applyAlignment="1">
      <alignment vertical="top" wrapText="1"/>
    </xf>
    <xf numFmtId="164" fontId="2" fillId="0" borderId="0" xfId="0" applyNumberFormat="1" applyFont="1" applyAlignment="1">
      <alignment wrapText="1"/>
    </xf>
    <xf numFmtId="0" fontId="1" fillId="0" borderId="0" xfId="0" applyFont="1" applyAlignment="1">
      <alignment horizontal="center" vertical="top" wrapText="1"/>
    </xf>
    <xf numFmtId="0" fontId="9" fillId="0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wrapText="1"/>
    </xf>
    <xf numFmtId="0" fontId="10" fillId="0" borderId="0" xfId="0" applyFont="1" applyBorder="1" applyAlignment="1">
      <alignment wrapText="1"/>
    </xf>
    <xf numFmtId="0" fontId="10" fillId="0" borderId="0" xfId="0" applyFont="1" applyAlignment="1">
      <alignment wrapText="1"/>
    </xf>
    <xf numFmtId="0" fontId="10" fillId="0" borderId="0" xfId="0" applyFont="1" applyFill="1" applyAlignment="1">
      <alignment wrapText="1"/>
    </xf>
    <xf numFmtId="0" fontId="10" fillId="0" borderId="0" xfId="0" applyFont="1" applyAlignment="1">
      <alignment horizontal="center" wrapText="1"/>
    </xf>
    <xf numFmtId="164" fontId="10" fillId="0" borderId="0" xfId="0" applyNumberFormat="1" applyFont="1" applyFill="1" applyAlignment="1">
      <alignment wrapText="1"/>
    </xf>
    <xf numFmtId="165" fontId="19" fillId="0" borderId="0" xfId="0" applyNumberFormat="1" applyFont="1" applyAlignment="1">
      <alignment horizontal="center" vertical="top" wrapText="1"/>
    </xf>
    <xf numFmtId="164" fontId="18" fillId="0" borderId="0" xfId="0" applyNumberFormat="1" applyFont="1" applyAlignment="1">
      <alignment wrapText="1"/>
    </xf>
    <xf numFmtId="0" fontId="18" fillId="0" borderId="0" xfId="0" applyNumberFormat="1" applyFont="1" applyAlignment="1">
      <alignment horizontal="center" wrapText="1"/>
    </xf>
    <xf numFmtId="0" fontId="18" fillId="0" borderId="0" xfId="0" applyFont="1" applyAlignment="1">
      <alignment horizontal="left" wrapText="1"/>
    </xf>
    <xf numFmtId="164" fontId="18" fillId="0" borderId="0" xfId="5" applyNumberFormat="1" applyFont="1" applyAlignment="1">
      <alignment wrapText="1"/>
    </xf>
    <xf numFmtId="0" fontId="18" fillId="0" borderId="0" xfId="0" applyNumberFormat="1" applyFont="1" applyAlignment="1">
      <alignment horizontal="center" vertical="top" wrapText="1"/>
    </xf>
    <xf numFmtId="0" fontId="19" fillId="0" borderId="0" xfId="0" applyFont="1" applyFill="1" applyAlignment="1">
      <alignment horizontal="center" wrapText="1"/>
    </xf>
    <xf numFmtId="0" fontId="21" fillId="0" borderId="0" xfId="0" applyFont="1" applyAlignment="1">
      <alignment wrapText="1"/>
    </xf>
    <xf numFmtId="0" fontId="19" fillId="0" borderId="0" xfId="0" applyFont="1" applyFill="1" applyAlignment="1">
      <alignment wrapText="1"/>
    </xf>
    <xf numFmtId="0" fontId="19" fillId="0" borderId="0" xfId="0" applyFont="1" applyFill="1" applyAlignment="1">
      <alignment horizontal="right" wrapText="1"/>
    </xf>
    <xf numFmtId="0" fontId="22" fillId="0" borderId="0" xfId="0" applyFont="1" applyAlignment="1">
      <alignment wrapText="1"/>
    </xf>
    <xf numFmtId="164" fontId="19" fillId="0" borderId="0" xfId="5" applyNumberFormat="1" applyFont="1" applyAlignment="1">
      <alignment wrapText="1"/>
    </xf>
    <xf numFmtId="0" fontId="9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right" wrapText="1"/>
    </xf>
    <xf numFmtId="0" fontId="1" fillId="0" borderId="0" xfId="6" applyFont="1" applyAlignment="1">
      <alignment wrapText="1"/>
    </xf>
    <xf numFmtId="0" fontId="20" fillId="0" borderId="0" xfId="0" applyFont="1" applyAlignment="1">
      <alignment horizontal="center" vertical="top" wrapText="1"/>
    </xf>
    <xf numFmtId="0" fontId="20" fillId="0" borderId="0" xfId="0" applyFont="1" applyAlignment="1">
      <alignment wrapText="1"/>
    </xf>
    <xf numFmtId="166" fontId="19" fillId="0" borderId="0" xfId="4" applyNumberFormat="1" applyFont="1" applyFill="1" applyAlignment="1">
      <alignment horizontal="center" vertical="top" wrapText="1"/>
    </xf>
    <xf numFmtId="0" fontId="23" fillId="0" borderId="0" xfId="4" applyFont="1" applyFill="1" applyAlignment="1">
      <alignment wrapText="1"/>
    </xf>
    <xf numFmtId="0" fontId="23" fillId="0" borderId="0" xfId="6" applyFont="1" applyAlignment="1" applyProtection="1">
      <alignment horizontal="left" wrapText="1"/>
      <protection locked="0"/>
    </xf>
    <xf numFmtId="164" fontId="24" fillId="0" borderId="0" xfId="0" applyNumberFormat="1" applyFont="1" applyAlignment="1">
      <alignment wrapText="1"/>
    </xf>
    <xf numFmtId="0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left" wrapText="1"/>
    </xf>
    <xf numFmtId="164" fontId="2" fillId="0" borderId="0" xfId="5" applyNumberFormat="1" applyFont="1" applyAlignment="1">
      <alignment wrapText="1"/>
    </xf>
    <xf numFmtId="0" fontId="1" fillId="0" borderId="0" xfId="0" applyNumberFormat="1" applyFont="1" applyAlignment="1">
      <alignment horizontal="center" wrapText="1"/>
    </xf>
    <xf numFmtId="0" fontId="8" fillId="0" borderId="0" xfId="0" applyFont="1" applyAlignment="1">
      <alignment wrapText="1"/>
    </xf>
    <xf numFmtId="164" fontId="1" fillId="0" borderId="0" xfId="5" applyNumberFormat="1" applyFont="1" applyAlignment="1">
      <alignment wrapText="1"/>
    </xf>
    <xf numFmtId="164" fontId="2" fillId="0" borderId="0" xfId="5" applyNumberFormat="1" applyFont="1" applyFill="1" applyAlignment="1">
      <alignment wrapText="1"/>
    </xf>
    <xf numFmtId="0" fontId="13" fillId="0" borderId="0" xfId="1" applyFont="1" applyBorder="1"/>
    <xf numFmtId="49" fontId="14" fillId="0" borderId="0" xfId="3" applyNumberFormat="1" applyFont="1" applyBorder="1" applyAlignment="1">
      <alignment horizontal="right" vertical="center"/>
    </xf>
    <xf numFmtId="49" fontId="13" fillId="0" borderId="0" xfId="1" applyNumberFormat="1" applyFont="1" applyBorder="1"/>
    <xf numFmtId="169" fontId="13" fillId="0" borderId="0" xfId="1" applyNumberFormat="1" applyFont="1" applyBorder="1" applyAlignment="1">
      <alignment horizontal="left"/>
    </xf>
    <xf numFmtId="169" fontId="15" fillId="0" borderId="0" xfId="1" applyNumberFormat="1" applyFont="1" applyBorder="1" applyAlignment="1">
      <alignment horizontal="left"/>
    </xf>
    <xf numFmtId="0" fontId="1" fillId="0" borderId="0" xfId="1" applyFont="1" applyBorder="1"/>
    <xf numFmtId="49" fontId="2" fillId="0" borderId="0" xfId="3" applyNumberFormat="1" applyFont="1" applyBorder="1" applyAlignment="1">
      <alignment horizontal="right"/>
    </xf>
    <xf numFmtId="49" fontId="1" fillId="0" borderId="0" xfId="1" applyNumberFormat="1" applyFont="1" applyBorder="1"/>
    <xf numFmtId="169" fontId="1" fillId="0" borderId="0" xfId="1" applyNumberFormat="1" applyFont="1" applyBorder="1"/>
    <xf numFmtId="169" fontId="1" fillId="0" borderId="0" xfId="1" applyNumberFormat="1" applyFont="1" applyBorder="1" applyAlignment="1">
      <alignment horizontal="left"/>
    </xf>
    <xf numFmtId="0" fontId="10" fillId="0" borderId="0" xfId="1" applyFont="1" applyBorder="1"/>
    <xf numFmtId="49" fontId="10" fillId="0" borderId="0" xfId="3" applyNumberFormat="1" applyFont="1" applyBorder="1" applyAlignment="1">
      <alignment horizontal="right"/>
    </xf>
    <xf numFmtId="49" fontId="10" fillId="0" borderId="0" xfId="1" applyNumberFormat="1" applyFont="1" applyBorder="1"/>
    <xf numFmtId="169" fontId="10" fillId="0" borderId="0" xfId="1" applyNumberFormat="1" applyFont="1" applyBorder="1" applyAlignment="1">
      <alignment horizontal="left"/>
    </xf>
    <xf numFmtId="49" fontId="14" fillId="0" borderId="0" xfId="3" applyNumberFormat="1" applyFont="1" applyFill="1" applyBorder="1" applyAlignment="1">
      <alignment horizontal="right" vertical="center"/>
    </xf>
    <xf numFmtId="169" fontId="14" fillId="0" borderId="0" xfId="1" applyNumberFormat="1" applyFont="1" applyBorder="1" applyAlignment="1">
      <alignment horizontal="left"/>
    </xf>
    <xf numFmtId="0" fontId="16" fillId="0" borderId="0" xfId="6" applyFont="1" applyAlignment="1">
      <alignment horizontal="left" vertical="top" wrapText="1"/>
    </xf>
    <xf numFmtId="0" fontId="12" fillId="0" borderId="0" xfId="4" applyFont="1" applyFill="1" applyAlignment="1">
      <alignment horizontal="right" wrapText="1"/>
    </xf>
    <xf numFmtId="3" fontId="1" fillId="0" borderId="0" xfId="0" applyNumberFormat="1" applyFont="1" applyAlignment="1">
      <alignment horizontal="center" vertical="top" wrapText="1"/>
    </xf>
    <xf numFmtId="0" fontId="9" fillId="0" borderId="0" xfId="0" applyFont="1" applyAlignment="1">
      <alignment horizontal="left" wrapText="1" indent="2"/>
    </xf>
    <xf numFmtId="0" fontId="25" fillId="0" borderId="0" xfId="0" applyFont="1" applyFill="1" applyBorder="1" applyAlignment="1">
      <alignment vertical="top" wrapText="1"/>
    </xf>
    <xf numFmtId="0" fontId="15" fillId="0" borderId="0" xfId="10" applyFont="1" applyAlignment="1">
      <alignment horizontal="left" vertical="top"/>
    </xf>
    <xf numFmtId="0" fontId="2" fillId="0" borderId="0" xfId="0" applyFont="1" applyAlignment="1">
      <alignment horizontal="right"/>
    </xf>
    <xf numFmtId="9" fontId="1" fillId="0" borderId="0" xfId="0" applyNumberFormat="1" applyFont="1" applyAlignment="1">
      <alignment horizontal="right" wrapText="1"/>
    </xf>
    <xf numFmtId="0" fontId="2" fillId="0" borderId="0" xfId="0" applyFont="1" applyAlignment="1">
      <alignment vertical="top" wrapText="1"/>
    </xf>
    <xf numFmtId="0" fontId="20" fillId="0" borderId="0" xfId="0" applyFont="1" applyAlignment="1">
      <alignment vertical="top" wrapText="1"/>
    </xf>
    <xf numFmtId="9" fontId="2" fillId="0" borderId="0" xfId="0" applyNumberFormat="1" applyFont="1" applyAlignment="1">
      <alignment wrapText="1"/>
    </xf>
    <xf numFmtId="0" fontId="2" fillId="0" borderId="0" xfId="0" applyFont="1" applyAlignment="1">
      <alignment horizontal="left"/>
    </xf>
    <xf numFmtId="164" fontId="3" fillId="0" borderId="0" xfId="0" applyNumberFormat="1" applyFont="1" applyAlignment="1">
      <alignment wrapText="1"/>
    </xf>
    <xf numFmtId="0" fontId="9" fillId="2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left" vertical="top" wrapText="1"/>
    </xf>
  </cellXfs>
  <cellStyles count="11">
    <cellStyle name="Navadno" xfId="0" builtinId="0"/>
    <cellStyle name="Navadno 2" xfId="1"/>
    <cellStyle name="Navadno 3" xfId="2"/>
    <cellStyle name="Navadno 4" xfId="10"/>
    <cellStyle name="Navadno 6" xfId="3"/>
    <cellStyle name="Navadno_Popis_LENA_LEVEC_PGD" xfId="4"/>
    <cellStyle name="Navadno_Prazen popis1" xfId="5"/>
    <cellStyle name="Navadno_TUS_Planet popis" xfId="6"/>
    <cellStyle name="Normal_1.3.2" xfId="7"/>
    <cellStyle name="Odstotek 3" xfId="8"/>
    <cellStyle name="Vejica 2" xfId="9"/>
  </cellStyles>
  <dxfs count="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A1:G102"/>
  <sheetViews>
    <sheetView tabSelected="1" showWhiteSpace="0" view="pageLayout" topLeftCell="A70" zoomScaleNormal="100" zoomScaleSheetLayoutView="100" workbookViewId="0">
      <selection activeCell="B90" sqref="B90"/>
    </sheetView>
  </sheetViews>
  <sheetFormatPr defaultRowHeight="12.75"/>
  <cols>
    <col min="1" max="1" width="5.7109375" style="9" customWidth="1"/>
    <col min="2" max="2" width="46.5703125" style="4" customWidth="1"/>
    <col min="3" max="4" width="5.7109375" style="4" customWidth="1"/>
    <col min="5" max="6" width="12.7109375" style="4" customWidth="1"/>
    <col min="7" max="16384" width="9.140625" style="4"/>
  </cols>
  <sheetData>
    <row r="1" spans="1:7" s="13" customFormat="1" ht="14.25">
      <c r="A1" s="16"/>
      <c r="B1" s="17"/>
      <c r="C1" s="18"/>
      <c r="D1" s="19"/>
      <c r="E1" s="20"/>
      <c r="F1" s="20"/>
      <c r="G1" s="12"/>
    </row>
    <row r="2" spans="1:7" s="13" customFormat="1" ht="14.25">
      <c r="A2" s="21"/>
      <c r="B2" s="77"/>
      <c r="C2" s="19"/>
      <c r="D2" s="19"/>
      <c r="E2" s="22"/>
      <c r="F2" s="22"/>
      <c r="G2" s="12"/>
    </row>
    <row r="3" spans="1:7" s="13" customFormat="1" ht="14.25">
      <c r="A3" s="21"/>
      <c r="B3" s="78" t="s">
        <v>27</v>
      </c>
      <c r="C3" s="19"/>
      <c r="D3" s="19"/>
      <c r="E3" s="22"/>
      <c r="F3" s="22"/>
      <c r="G3" s="12"/>
    </row>
    <row r="4" spans="1:7" s="13" customFormat="1" ht="41.25" customHeight="1">
      <c r="A4" s="35"/>
      <c r="B4" s="88" t="s">
        <v>62</v>
      </c>
      <c r="C4" s="88"/>
      <c r="D4" s="88"/>
      <c r="E4" s="88"/>
      <c r="F4" s="22"/>
      <c r="G4" s="12"/>
    </row>
    <row r="5" spans="1:7" s="13" customFormat="1" ht="30" customHeight="1">
      <c r="A5" s="35"/>
      <c r="B5" s="36"/>
      <c r="C5" s="19"/>
      <c r="D5" s="19"/>
      <c r="E5" s="22"/>
      <c r="F5" s="22"/>
      <c r="G5" s="12"/>
    </row>
    <row r="6" spans="1:7" s="13" customFormat="1" ht="14.25">
      <c r="A6" s="35"/>
      <c r="B6" s="87" t="s">
        <v>61</v>
      </c>
      <c r="C6" s="19"/>
      <c r="D6" s="19"/>
      <c r="E6" s="22"/>
      <c r="F6" s="22"/>
      <c r="G6" s="12"/>
    </row>
    <row r="7" spans="1:7" s="13" customFormat="1" ht="30" customHeight="1">
      <c r="A7" s="35"/>
      <c r="B7" s="36"/>
      <c r="C7" s="19"/>
      <c r="D7" s="19"/>
      <c r="E7" s="22"/>
      <c r="F7" s="22"/>
      <c r="G7" s="12"/>
    </row>
    <row r="8" spans="1:7" s="13" customFormat="1" ht="14.25">
      <c r="A8" s="35"/>
      <c r="B8" s="78" t="s">
        <v>28</v>
      </c>
      <c r="C8" s="19"/>
      <c r="D8" s="19"/>
      <c r="E8" s="22"/>
      <c r="F8" s="22"/>
      <c r="G8" s="12"/>
    </row>
    <row r="9" spans="1:7" s="13" customFormat="1" ht="15">
      <c r="A9" s="35"/>
      <c r="B9" s="79" t="s">
        <v>52</v>
      </c>
      <c r="C9" s="19"/>
      <c r="D9" s="19"/>
      <c r="E9" s="22"/>
      <c r="F9" s="22"/>
      <c r="G9" s="12"/>
    </row>
    <row r="10" spans="1:7" s="13" customFormat="1" ht="30" customHeight="1">
      <c r="A10" s="35"/>
      <c r="B10" s="36"/>
      <c r="C10" s="19"/>
      <c r="D10" s="19"/>
      <c r="E10" s="22"/>
      <c r="F10" s="22"/>
      <c r="G10" s="12"/>
    </row>
    <row r="11" spans="1:7" s="13" customFormat="1" ht="14.25">
      <c r="A11" s="35"/>
      <c r="B11" s="78" t="s">
        <v>26</v>
      </c>
      <c r="C11" s="19"/>
      <c r="D11" s="19"/>
      <c r="E11" s="22"/>
      <c r="F11" s="22"/>
      <c r="G11" s="12"/>
    </row>
    <row r="12" spans="1:7" s="13" customFormat="1" ht="15">
      <c r="A12" s="35"/>
      <c r="B12" s="79" t="s">
        <v>53</v>
      </c>
      <c r="C12" s="19"/>
      <c r="D12" s="19"/>
      <c r="E12" s="22"/>
      <c r="F12" s="22"/>
      <c r="G12" s="12"/>
    </row>
    <row r="13" spans="1:7" s="13" customFormat="1" ht="15">
      <c r="A13" s="35"/>
      <c r="B13" s="79" t="s">
        <v>58</v>
      </c>
      <c r="C13" s="19"/>
      <c r="D13" s="19"/>
      <c r="E13" s="22"/>
      <c r="F13" s="22"/>
      <c r="G13" s="12"/>
    </row>
    <row r="14" spans="1:7" s="13" customFormat="1" ht="15">
      <c r="A14" s="35"/>
      <c r="B14" s="79"/>
      <c r="C14" s="19"/>
      <c r="D14" s="19"/>
      <c r="E14" s="22"/>
      <c r="F14" s="22"/>
      <c r="G14" s="12"/>
    </row>
    <row r="15" spans="1:7" s="13" customFormat="1" ht="15">
      <c r="A15" s="35"/>
      <c r="B15" s="79"/>
      <c r="C15" s="19"/>
      <c r="D15" s="19"/>
      <c r="E15" s="22"/>
      <c r="F15" s="22"/>
      <c r="G15" s="12"/>
    </row>
    <row r="16" spans="1:7" s="13" customFormat="1" ht="15.75">
      <c r="A16" s="54"/>
      <c r="B16" s="55" t="s">
        <v>9</v>
      </c>
      <c r="C16" s="1"/>
      <c r="D16" s="39"/>
      <c r="E16" s="56" t="str">
        <f>IF(AND(ISNUMBER(#REF!),ISNUMBER(#REF!)),ROUND((#REF!*#REF!/(1-#REF!)+#REF!*#REF!*#REF!)*#REF!*#REF!*#REF!,0)," ")</f>
        <v xml:space="preserve"> </v>
      </c>
      <c r="F16" s="56" t="str">
        <f>IF(AND(ISNUMBER(C16),ISNUMBER(E16)),C16*E16," ")</f>
        <v xml:space="preserve"> </v>
      </c>
      <c r="G16" s="12"/>
    </row>
    <row r="17" spans="1:7" s="13" customFormat="1" ht="15.75">
      <c r="A17" s="5"/>
      <c r="B17" s="33"/>
      <c r="C17" s="1"/>
      <c r="D17" s="39"/>
      <c r="E17" s="56"/>
      <c r="F17" s="56"/>
      <c r="G17" s="12"/>
    </row>
    <row r="18" spans="1:7" s="1" customFormat="1">
      <c r="A18" s="51" t="s">
        <v>17</v>
      </c>
      <c r="B18" s="2" t="s">
        <v>8</v>
      </c>
      <c r="C18" s="2"/>
      <c r="D18" s="52"/>
      <c r="E18" s="53" t="str">
        <f>IF(AND(ISNUMBER(#REF!),ISNUMBER(#REF!)),ROUND((#REF!*#REF!/(1-#REF!)+#REF!*#REF!*#REF!)*#REF!*#REF!*#REF!,0)," ")</f>
        <v xml:space="preserve"> </v>
      </c>
      <c r="F18" s="53">
        <f>+F52</f>
        <v>0</v>
      </c>
    </row>
    <row r="19" spans="1:7" s="1" customFormat="1">
      <c r="A19" s="51" t="s">
        <v>19</v>
      </c>
      <c r="B19" s="2" t="s">
        <v>10</v>
      </c>
      <c r="C19" s="2"/>
      <c r="D19" s="52"/>
      <c r="E19" s="53" t="str">
        <f>IF(AND(ISNUMBER(#REF!),ISNUMBER(#REF!)),ROUND((#REF!*#REF!/(1-#REF!)+#REF!*#REF!*#REF!)*#REF!*#REF!*#REF!,0)," ")</f>
        <v xml:space="preserve"> </v>
      </c>
      <c r="F19" s="53">
        <f>+F62</f>
        <v>0</v>
      </c>
    </row>
    <row r="20" spans="1:7" s="1" customFormat="1">
      <c r="A20" s="51" t="s">
        <v>20</v>
      </c>
      <c r="B20" s="2" t="s">
        <v>15</v>
      </c>
      <c r="C20" s="2"/>
      <c r="D20" s="52"/>
      <c r="E20" s="53" t="str">
        <f>IF(AND(ISNUMBER(#REF!),ISNUMBER(#REF!)),ROUND((#REF!*#REF!/(1-#REF!)+#REF!*#REF!*#REF!)*#REF!*#REF!*#REF!,0)," ")</f>
        <v xml:space="preserve"> </v>
      </c>
      <c r="F20" s="53">
        <f>+F72</f>
        <v>0</v>
      </c>
    </row>
    <row r="21" spans="1:7" s="1" customFormat="1">
      <c r="A21" s="40" t="s">
        <v>21</v>
      </c>
      <c r="B21" s="82" t="s">
        <v>48</v>
      </c>
      <c r="C21" s="2"/>
      <c r="D21" s="52"/>
      <c r="E21" s="53"/>
      <c r="F21" s="53">
        <f>+F80</f>
        <v>0</v>
      </c>
    </row>
    <row r="22" spans="1:7" s="1" customFormat="1">
      <c r="A22" s="51" t="s">
        <v>41</v>
      </c>
      <c r="B22" s="2" t="s">
        <v>30</v>
      </c>
      <c r="C22" s="2"/>
      <c r="D22" s="52"/>
      <c r="E22" s="53"/>
      <c r="F22" s="53">
        <f>+F92</f>
        <v>0</v>
      </c>
    </row>
    <row r="23" spans="1:7" s="1" customFormat="1">
      <c r="A23" s="51" t="s">
        <v>50</v>
      </c>
      <c r="B23" s="2" t="s">
        <v>33</v>
      </c>
      <c r="C23" s="84">
        <v>0.05</v>
      </c>
      <c r="D23" s="85" t="s">
        <v>51</v>
      </c>
      <c r="E23" s="52"/>
      <c r="F23" s="53">
        <f>C23*SUM(F18:F21)</f>
        <v>0</v>
      </c>
    </row>
    <row r="24" spans="1:7" s="1" customFormat="1">
      <c r="A24" s="51"/>
      <c r="B24" s="2"/>
      <c r="C24" s="2"/>
      <c r="D24" s="52"/>
      <c r="E24" s="53"/>
      <c r="F24" s="53"/>
    </row>
    <row r="25" spans="1:7" s="1" customFormat="1" ht="18">
      <c r="A25" s="58"/>
      <c r="B25" s="59" t="s">
        <v>16</v>
      </c>
      <c r="C25" s="60"/>
      <c r="D25" s="61"/>
      <c r="E25" s="58"/>
      <c r="F25" s="62">
        <f>SUM(F18:F24)</f>
        <v>0</v>
      </c>
    </row>
    <row r="26" spans="1:7" s="1" customFormat="1">
      <c r="A26" s="63"/>
      <c r="B26" s="64"/>
      <c r="C26" s="65"/>
      <c r="D26" s="66"/>
      <c r="E26" s="63"/>
      <c r="F26" s="67"/>
    </row>
    <row r="27" spans="1:7" s="1" customFormat="1" ht="14.25">
      <c r="A27" s="68"/>
      <c r="B27" s="69"/>
      <c r="C27" s="70"/>
      <c r="D27" s="71"/>
      <c r="E27" s="68"/>
      <c r="F27" s="71"/>
    </row>
    <row r="28" spans="1:7" s="1" customFormat="1">
      <c r="A28" s="63"/>
      <c r="B28" s="64"/>
      <c r="C28" s="65"/>
      <c r="D28" s="67"/>
      <c r="E28" s="63"/>
      <c r="F28" s="67"/>
    </row>
    <row r="29" spans="1:7" s="1" customFormat="1" ht="18">
      <c r="A29" s="58"/>
      <c r="B29" s="72"/>
      <c r="C29" s="60"/>
      <c r="D29" s="73"/>
      <c r="E29" s="58"/>
      <c r="F29" s="62"/>
    </row>
    <row r="30" spans="1:7" s="1" customFormat="1" ht="18">
      <c r="A30" s="58"/>
      <c r="B30" s="72"/>
      <c r="C30" s="60"/>
      <c r="D30" s="73"/>
      <c r="E30" s="58"/>
      <c r="F30" s="62"/>
    </row>
    <row r="31" spans="1:7">
      <c r="A31" s="51"/>
      <c r="B31" s="2"/>
      <c r="C31" s="2"/>
      <c r="D31" s="52"/>
      <c r="E31" s="53"/>
      <c r="F31" s="53"/>
    </row>
    <row r="32" spans="1:7">
      <c r="A32" s="51"/>
      <c r="B32" s="2"/>
      <c r="C32" s="2"/>
      <c r="D32" s="52"/>
      <c r="E32" s="53"/>
      <c r="F32" s="53"/>
    </row>
    <row r="33" spans="1:7" s="1" customFormat="1">
      <c r="A33" s="54"/>
      <c r="D33" s="39"/>
      <c r="E33" s="56"/>
      <c r="F33" s="56"/>
    </row>
    <row r="34" spans="1:7" s="1" customFormat="1">
      <c r="A34" s="51"/>
      <c r="B34" s="74"/>
      <c r="C34" s="2"/>
      <c r="D34" s="52"/>
      <c r="E34" s="53"/>
      <c r="F34" s="53"/>
    </row>
    <row r="35" spans="1:7" s="13" customFormat="1">
      <c r="A35" s="37" t="s">
        <v>0</v>
      </c>
      <c r="B35" s="37" t="s">
        <v>1</v>
      </c>
      <c r="C35" s="37" t="s">
        <v>2</v>
      </c>
      <c r="D35" s="37" t="s">
        <v>3</v>
      </c>
      <c r="E35" s="38" t="s">
        <v>4</v>
      </c>
      <c r="F35" s="38" t="s">
        <v>5</v>
      </c>
      <c r="G35" s="12"/>
    </row>
    <row r="36" spans="1:7" s="13" customFormat="1">
      <c r="A36" s="5"/>
      <c r="B36" s="4"/>
      <c r="C36" s="4"/>
      <c r="D36" s="6"/>
      <c r="E36" s="7" t="str">
        <f>IF(AND(ISNUMBER(#REF!),ISNUMBER(#REF!)),ROUND((#REF!*#REF!+#REF!*#REF!*#REF!)*(1+#REF!)*#REF!*#REF!*#REF!,2)," ")</f>
        <v xml:space="preserve"> </v>
      </c>
      <c r="F36" s="7" t="str">
        <f>IF(AND(ISNUMBER(C36),ISNUMBER(E36)),C36*E36," ")</f>
        <v xml:space="preserve"> </v>
      </c>
      <c r="G36" s="12"/>
    </row>
    <row r="37" spans="1:7" s="13" customFormat="1">
      <c r="A37" s="47"/>
      <c r="B37" s="48"/>
      <c r="C37" s="75"/>
      <c r="D37" s="49"/>
      <c r="E37" s="50"/>
      <c r="F37" s="50"/>
    </row>
    <row r="38" spans="1:7" s="13" customFormat="1">
      <c r="A38" s="40" t="s">
        <v>17</v>
      </c>
      <c r="B38" s="2" t="s">
        <v>8</v>
      </c>
      <c r="C38" s="1"/>
      <c r="D38" s="1"/>
      <c r="E38" s="12" t="s">
        <v>23</v>
      </c>
      <c r="F38" s="14"/>
      <c r="G38" s="12"/>
    </row>
    <row r="39" spans="1:7" s="13" customFormat="1" ht="15">
      <c r="A39" s="45"/>
      <c r="B39" s="46"/>
      <c r="C39" s="30"/>
      <c r="D39" s="30"/>
      <c r="E39" s="7"/>
      <c r="F39" s="24"/>
      <c r="G39" s="12"/>
    </row>
    <row r="40" spans="1:7" s="13" customFormat="1">
      <c r="A40" s="76">
        <v>1001</v>
      </c>
      <c r="B40" s="1" t="s">
        <v>43</v>
      </c>
      <c r="C40">
        <v>145</v>
      </c>
      <c r="D40" s="1" t="s">
        <v>7</v>
      </c>
      <c r="E40" s="12"/>
      <c r="F40" s="12" t="str">
        <f>IF(AND(ISNUMBER(C40),ISNUMBER(E40)),C40*E40," ")</f>
        <v xml:space="preserve"> </v>
      </c>
      <c r="G40" s="12"/>
    </row>
    <row r="41" spans="1:7" s="13" customFormat="1" ht="25.5">
      <c r="A41" s="76">
        <v>1002</v>
      </c>
      <c r="B41" s="1" t="s">
        <v>40</v>
      </c>
      <c r="C41">
        <v>145</v>
      </c>
      <c r="D41" s="1" t="s">
        <v>7</v>
      </c>
      <c r="E41" s="12"/>
      <c r="F41" s="12" t="str">
        <f>IF(AND(ISNUMBER(C41),ISNUMBER(E41)),C41*E41," ")</f>
        <v xml:space="preserve"> </v>
      </c>
      <c r="G41" s="12"/>
    </row>
    <row r="42" spans="1:7" s="13" customFormat="1">
      <c r="A42" s="76">
        <v>1003</v>
      </c>
      <c r="B42" s="1" t="s">
        <v>32</v>
      </c>
      <c r="C42">
        <v>15</v>
      </c>
      <c r="D42" s="1" t="s">
        <v>7</v>
      </c>
      <c r="E42" s="12"/>
      <c r="F42" s="12" t="str">
        <f t="shared" ref="F42:F50" si="0">IF(AND(ISNUMBER(C42),ISNUMBER(E42)),C42*E42," ")</f>
        <v xml:space="preserve"> </v>
      </c>
      <c r="G42" s="12"/>
    </row>
    <row r="43" spans="1:7" s="13" customFormat="1" ht="38.25">
      <c r="A43" s="76">
        <v>1004</v>
      </c>
      <c r="B43" s="1" t="s">
        <v>34</v>
      </c>
      <c r="C43">
        <v>10</v>
      </c>
      <c r="D43" s="1" t="s">
        <v>7</v>
      </c>
      <c r="E43" s="12"/>
      <c r="F43" s="12" t="str">
        <f t="shared" si="0"/>
        <v xml:space="preserve"> </v>
      </c>
      <c r="G43" s="12"/>
    </row>
    <row r="44" spans="1:7" s="8" customFormat="1" ht="25.5">
      <c r="A44" s="76">
        <v>1005</v>
      </c>
      <c r="B44" s="1" t="s">
        <v>36</v>
      </c>
      <c r="C44">
        <v>170</v>
      </c>
      <c r="D44" s="1" t="s">
        <v>7</v>
      </c>
      <c r="E44" s="12"/>
      <c r="F44" s="12" t="str">
        <f t="shared" ref="F44:F46" si="1">IF(AND(ISNUMBER(C44),ISNUMBER(E44)),C44*E44," ")</f>
        <v xml:space="preserve"> </v>
      </c>
      <c r="G44" s="7"/>
    </row>
    <row r="45" spans="1:7" s="8" customFormat="1">
      <c r="A45" s="76">
        <v>1006</v>
      </c>
      <c r="B45" s="1" t="s">
        <v>37</v>
      </c>
      <c r="C45">
        <v>10</v>
      </c>
      <c r="D45" s="1" t="s">
        <v>31</v>
      </c>
      <c r="E45" s="12"/>
      <c r="F45" s="12" t="str">
        <f t="shared" si="1"/>
        <v xml:space="preserve"> </v>
      </c>
      <c r="G45" s="7"/>
    </row>
    <row r="46" spans="1:7" s="8" customFormat="1">
      <c r="A46" s="76">
        <v>1007</v>
      </c>
      <c r="B46" s="1" t="s">
        <v>13</v>
      </c>
      <c r="C46">
        <v>1</v>
      </c>
      <c r="D46" s="1" t="s">
        <v>6</v>
      </c>
      <c r="E46" s="12"/>
      <c r="F46" s="12" t="str">
        <f t="shared" si="1"/>
        <v xml:space="preserve"> </v>
      </c>
      <c r="G46" s="7"/>
    </row>
    <row r="47" spans="1:7" s="8" customFormat="1">
      <c r="A47" s="76">
        <v>1008</v>
      </c>
      <c r="B47" s="1" t="s">
        <v>44</v>
      </c>
      <c r="C47">
        <v>190</v>
      </c>
      <c r="D47" s="1" t="s">
        <v>7</v>
      </c>
      <c r="E47" s="12"/>
      <c r="F47" s="12" t="str">
        <f>IF(AND(ISNUMBER(C47),ISNUMBER(E47)),C47*E47," ")</f>
        <v xml:space="preserve"> </v>
      </c>
      <c r="G47" s="7"/>
    </row>
    <row r="48" spans="1:7" s="8" customFormat="1">
      <c r="A48" s="76">
        <v>1009</v>
      </c>
      <c r="B48" s="1" t="s">
        <v>35</v>
      </c>
      <c r="C48">
        <v>200</v>
      </c>
      <c r="D48" s="1" t="s">
        <v>7</v>
      </c>
      <c r="E48" s="12"/>
      <c r="F48" s="12" t="str">
        <f t="shared" ref="F48" si="2">IF(AND(ISNUMBER(C48),ISNUMBER(E48)),C48*E48," ")</f>
        <v xml:space="preserve"> </v>
      </c>
      <c r="G48" s="7"/>
    </row>
    <row r="49" spans="1:7" s="13" customFormat="1" ht="51">
      <c r="A49" s="76">
        <v>1010</v>
      </c>
      <c r="B49" s="1" t="s">
        <v>45</v>
      </c>
      <c r="C49">
        <v>10</v>
      </c>
      <c r="D49" s="1" t="s">
        <v>7</v>
      </c>
      <c r="E49" s="12"/>
      <c r="F49" s="12" t="str">
        <f>IF(AND(ISNUMBER(C49),ISNUMBER(E49)),C49*E49," ")</f>
        <v xml:space="preserve"> </v>
      </c>
      <c r="G49" s="12"/>
    </row>
    <row r="50" spans="1:7" s="13" customFormat="1" ht="51">
      <c r="A50" s="76">
        <v>1012</v>
      </c>
      <c r="B50" s="1" t="s">
        <v>59</v>
      </c>
      <c r="C50">
        <v>5</v>
      </c>
      <c r="D50" s="1" t="s">
        <v>31</v>
      </c>
      <c r="E50" s="12"/>
      <c r="F50" s="12" t="str">
        <f t="shared" si="0"/>
        <v xml:space="preserve"> </v>
      </c>
      <c r="G50" s="12"/>
    </row>
    <row r="51" spans="1:7" s="13" customFormat="1">
      <c r="A51" s="23"/>
      <c r="B51" s="4"/>
      <c r="C51" s="11"/>
      <c r="D51" s="6"/>
      <c r="E51" s="12"/>
      <c r="F51" s="12"/>
      <c r="G51" s="12"/>
    </row>
    <row r="52" spans="1:7" s="13" customFormat="1">
      <c r="A52" s="15"/>
      <c r="B52" s="3"/>
      <c r="C52" s="1"/>
      <c r="D52" s="26"/>
      <c r="E52" s="80" t="s">
        <v>29</v>
      </c>
      <c r="F52" s="57">
        <f>SUM(F40:F50)</f>
        <v>0</v>
      </c>
    </row>
    <row r="53" spans="1:7" s="13" customFormat="1">
      <c r="A53" s="47"/>
      <c r="B53" s="48"/>
      <c r="C53" s="75"/>
      <c r="D53" s="49"/>
      <c r="E53" s="86"/>
      <c r="F53" s="86"/>
    </row>
    <row r="54" spans="1:7" s="8" customFormat="1">
      <c r="A54" s="40" t="s">
        <v>19</v>
      </c>
      <c r="B54" s="2" t="s">
        <v>10</v>
      </c>
      <c r="C54" s="1"/>
      <c r="D54" s="1"/>
      <c r="E54" s="12" t="s">
        <v>23</v>
      </c>
      <c r="F54" s="14"/>
    </row>
    <row r="55" spans="1:7" s="8" customFormat="1">
      <c r="A55" s="41"/>
      <c r="B55" s="42" t="s">
        <v>24</v>
      </c>
      <c r="C55" s="43"/>
      <c r="D55" s="41"/>
      <c r="E55" s="44"/>
      <c r="F55" s="44"/>
    </row>
    <row r="56" spans="1:7" s="13" customFormat="1" ht="14.25" customHeight="1">
      <c r="A56" s="29"/>
      <c r="B56" s="31"/>
      <c r="C56" s="32"/>
      <c r="D56" s="29"/>
      <c r="E56" s="44"/>
      <c r="F56" s="44"/>
      <c r="G56" s="12"/>
    </row>
    <row r="57" spans="1:7" s="8" customFormat="1">
      <c r="A57" s="76">
        <v>2001</v>
      </c>
      <c r="B57" s="1" t="s">
        <v>42</v>
      </c>
      <c r="C57">
        <v>310</v>
      </c>
      <c r="D57" s="1" t="s">
        <v>7</v>
      </c>
      <c r="E57" s="12"/>
      <c r="F57" s="12" t="str">
        <f t="shared" ref="F57" si="3">IF(AND(ISNUMBER(C57),ISNUMBER(E57)),C57*E57," ")</f>
        <v xml:space="preserve"> </v>
      </c>
      <c r="G57" s="7"/>
    </row>
    <row r="58" spans="1:7" s="8" customFormat="1" ht="25.5">
      <c r="A58" s="76">
        <v>2002</v>
      </c>
      <c r="B58" s="1" t="s">
        <v>47</v>
      </c>
      <c r="C58">
        <v>13</v>
      </c>
      <c r="D58" s="1" t="s">
        <v>31</v>
      </c>
      <c r="E58" s="12"/>
      <c r="F58" s="12" t="str">
        <f>IF(AND(ISNUMBER(C58),ISNUMBER(E58)),C58*E58," ")</f>
        <v xml:space="preserve"> </v>
      </c>
      <c r="G58" s="7"/>
    </row>
    <row r="59" spans="1:7" s="13" customFormat="1" ht="51">
      <c r="A59" s="76">
        <v>2003</v>
      </c>
      <c r="B59" s="39" t="s">
        <v>46</v>
      </c>
      <c r="C59">
        <v>5</v>
      </c>
      <c r="D59" s="1" t="s">
        <v>6</v>
      </c>
      <c r="E59" s="12"/>
      <c r="F59" s="12" t="str">
        <f>IF(AND(ISNUMBER(C59),ISNUMBER(E59)),C59*E59," ")</f>
        <v xml:space="preserve"> </v>
      </c>
      <c r="G59" s="12"/>
    </row>
    <row r="60" spans="1:7" s="13" customFormat="1" ht="51">
      <c r="A60" s="76">
        <v>2004</v>
      </c>
      <c r="B60" s="1" t="s">
        <v>60</v>
      </c>
      <c r="C60">
        <v>3</v>
      </c>
      <c r="D60" s="1" t="s">
        <v>6</v>
      </c>
      <c r="E60" s="12"/>
      <c r="F60" s="12" t="str">
        <f t="shared" ref="F60" si="4">IF(AND(ISNUMBER(C60),ISNUMBER(E60)),C60*E60," ")</f>
        <v xml:space="preserve"> </v>
      </c>
      <c r="G60" s="12"/>
    </row>
    <row r="61" spans="1:7" s="13" customFormat="1">
      <c r="A61" s="76"/>
      <c r="B61" s="1"/>
      <c r="C61"/>
      <c r="D61" s="1"/>
      <c r="E61" s="12"/>
      <c r="F61" s="12"/>
      <c r="G61" s="12"/>
    </row>
    <row r="62" spans="1:7" s="13" customFormat="1">
      <c r="A62" s="15"/>
      <c r="B62" s="3"/>
      <c r="C62"/>
      <c r="D62" s="26"/>
      <c r="E62" s="80" t="s">
        <v>29</v>
      </c>
      <c r="F62" s="57">
        <f>SUM(F57:F60)</f>
        <v>0</v>
      </c>
    </row>
    <row r="63" spans="1:7" s="13" customFormat="1">
      <c r="A63" s="15"/>
      <c r="B63" s="3"/>
      <c r="C63"/>
      <c r="D63" s="26"/>
      <c r="E63" s="80"/>
      <c r="F63" s="57"/>
    </row>
    <row r="64" spans="1:7" s="13" customFormat="1">
      <c r="A64" s="15"/>
      <c r="B64" s="3"/>
      <c r="C64"/>
      <c r="D64" s="26"/>
      <c r="E64" s="80"/>
      <c r="F64" s="57"/>
    </row>
    <row r="65" spans="1:7" s="13" customFormat="1">
      <c r="A65" s="10"/>
      <c r="B65" s="4"/>
      <c r="C65" s="11"/>
      <c r="D65" s="4"/>
      <c r="E65" s="7" t="s">
        <v>23</v>
      </c>
      <c r="F65" s="7" t="str">
        <f>IF(AND(ISNUMBER(C65),ISNUMBER(E65)),C65*E65," ")</f>
        <v xml:space="preserve"> </v>
      </c>
      <c r="G65" s="12"/>
    </row>
    <row r="66" spans="1:7" s="13" customFormat="1">
      <c r="A66" s="40" t="s">
        <v>20</v>
      </c>
      <c r="B66" s="2" t="s">
        <v>15</v>
      </c>
      <c r="C66" s="1"/>
      <c r="D66" s="1"/>
      <c r="E66" s="12" t="s">
        <v>23</v>
      </c>
      <c r="F66" s="14"/>
    </row>
    <row r="67" spans="1:7" s="13" customFormat="1">
      <c r="A67" s="41"/>
      <c r="B67" s="42" t="s">
        <v>18</v>
      </c>
      <c r="C67" s="43"/>
      <c r="D67" s="41"/>
      <c r="E67" s="44"/>
      <c r="F67" s="44"/>
    </row>
    <row r="68" spans="1:7" s="13" customFormat="1">
      <c r="A68" s="29"/>
      <c r="B68" s="31"/>
      <c r="C68" s="32"/>
      <c r="D68" s="29"/>
      <c r="E68" s="44"/>
      <c r="F68" s="44"/>
      <c r="G68" s="12"/>
    </row>
    <row r="69" spans="1:7" s="8" customFormat="1" ht="38.25">
      <c r="A69" s="76">
        <v>3001</v>
      </c>
      <c r="B69" s="1" t="s">
        <v>54</v>
      </c>
      <c r="C69">
        <v>5</v>
      </c>
      <c r="D69" s="1" t="s">
        <v>31</v>
      </c>
      <c r="E69" s="12"/>
      <c r="F69" s="12" t="str">
        <f>IF(AND(ISNUMBER(C69),ISNUMBER(E69)),C69*E69," ")</f>
        <v xml:space="preserve"> </v>
      </c>
      <c r="G69" s="7"/>
    </row>
    <row r="70" spans="1:7" s="8" customFormat="1" ht="63.75">
      <c r="A70" s="76">
        <v>3002</v>
      </c>
      <c r="B70" s="13" t="s">
        <v>55</v>
      </c>
      <c r="C70">
        <v>5</v>
      </c>
      <c r="D70" s="1" t="s">
        <v>31</v>
      </c>
      <c r="E70" s="12"/>
      <c r="F70" s="12" t="str">
        <f>IF(AND(ISNUMBER(C70),ISNUMBER(E70)),C70*E70," ")</f>
        <v xml:space="preserve"> </v>
      </c>
      <c r="G70" s="7"/>
    </row>
    <row r="71" spans="1:7" s="13" customFormat="1">
      <c r="A71" s="76"/>
      <c r="B71" s="39"/>
      <c r="C71"/>
      <c r="D71" s="1"/>
      <c r="E71" s="12"/>
      <c r="F71" s="12"/>
      <c r="G71" s="12"/>
    </row>
    <row r="72" spans="1:7" s="13" customFormat="1">
      <c r="A72" s="76"/>
      <c r="B72" s="39"/>
      <c r="C72"/>
      <c r="D72" s="1"/>
      <c r="E72" s="80" t="s">
        <v>29</v>
      </c>
      <c r="F72" s="57">
        <f>SUM(F69:F70)</f>
        <v>0</v>
      </c>
      <c r="G72" s="12"/>
    </row>
    <row r="73" spans="1:7" s="13" customFormat="1">
      <c r="A73" s="40" t="s">
        <v>21</v>
      </c>
      <c r="B73" s="82" t="s">
        <v>48</v>
      </c>
      <c r="C73"/>
      <c r="D73" s="1"/>
      <c r="E73" s="12" t="s">
        <v>23</v>
      </c>
      <c r="F73" s="14"/>
      <c r="G73" s="12"/>
    </row>
    <row r="74" spans="1:7" s="13" customFormat="1">
      <c r="A74" s="41"/>
      <c r="B74" s="42" t="s">
        <v>24</v>
      </c>
      <c r="C74"/>
      <c r="D74" s="41"/>
      <c r="E74" s="44"/>
      <c r="F74" s="44"/>
      <c r="G74" s="12"/>
    </row>
    <row r="75" spans="1:7" s="13" customFormat="1" ht="15">
      <c r="A75" s="45"/>
      <c r="B75" s="83"/>
      <c r="C75"/>
      <c r="D75" s="30"/>
      <c r="E75" s="12"/>
      <c r="F75" s="14"/>
      <c r="G75" s="12"/>
    </row>
    <row r="76" spans="1:7" s="8" customFormat="1" ht="38.25">
      <c r="A76" s="76">
        <v>4001</v>
      </c>
      <c r="B76" s="39" t="s">
        <v>56</v>
      </c>
      <c r="C76">
        <v>2</v>
      </c>
      <c r="D76" s="1" t="s">
        <v>6</v>
      </c>
      <c r="E76" s="12"/>
      <c r="F76" s="12" t="str">
        <f t="shared" ref="F76" si="5">IF(AND(ISNUMBER(C76),ISNUMBER(E76)),C76*E76," ")</f>
        <v xml:space="preserve"> </v>
      </c>
      <c r="G76" s="7"/>
    </row>
    <row r="77" spans="1:7" s="8" customFormat="1" ht="38.25">
      <c r="A77" s="76">
        <v>4002</v>
      </c>
      <c r="B77" s="39" t="s">
        <v>57</v>
      </c>
      <c r="C77">
        <v>2</v>
      </c>
      <c r="D77" s="1" t="s">
        <v>6</v>
      </c>
      <c r="E77" s="12"/>
      <c r="F77" s="12" t="str">
        <f t="shared" ref="F77" si="6">IF(AND(ISNUMBER(C77),ISNUMBER(E77)),C77*E77," ")</f>
        <v xml:space="preserve"> </v>
      </c>
      <c r="G77" s="7"/>
    </row>
    <row r="78" spans="1:7" s="13" customFormat="1">
      <c r="A78" s="76">
        <v>4003</v>
      </c>
      <c r="B78" s="1" t="s">
        <v>49</v>
      </c>
      <c r="C78" s="81">
        <v>0.05</v>
      </c>
      <c r="D78" s="1"/>
      <c r="E78" s="12"/>
      <c r="F78" s="12">
        <f>IF(AND(ISNUMBER(C78)),C78*SUM(F76:F77)," ")</f>
        <v>0</v>
      </c>
      <c r="G78" s="12"/>
    </row>
    <row r="79" spans="1:7" s="13" customFormat="1">
      <c r="A79" s="10"/>
      <c r="B79" s="4"/>
      <c r="C79" s="11"/>
      <c r="D79" s="4"/>
      <c r="E79" s="12"/>
      <c r="F79" s="12"/>
      <c r="G79" s="12"/>
    </row>
    <row r="80" spans="1:7" s="13" customFormat="1">
      <c r="A80" s="15"/>
      <c r="B80" s="3"/>
      <c r="C80" s="1"/>
      <c r="D80" s="26"/>
      <c r="E80" s="80" t="s">
        <v>29</v>
      </c>
      <c r="F80" s="57">
        <f>SUM(F76:F78)</f>
        <v>0</v>
      </c>
    </row>
    <row r="81" spans="1:7" s="13" customFormat="1">
      <c r="A81" s="15"/>
      <c r="B81" s="3"/>
      <c r="C81" s="1"/>
      <c r="D81" s="26"/>
    </row>
    <row r="82" spans="1:7" s="1" customFormat="1">
      <c r="A82" s="40" t="s">
        <v>41</v>
      </c>
      <c r="B82" s="2" t="s">
        <v>30</v>
      </c>
      <c r="C82" s="4"/>
      <c r="D82" s="6"/>
      <c r="E82" s="12" t="str">
        <f>IF(AND(ISNUMBER(#REF!),ISNUMBER(#REF!)),ROUND((#REF!*#REF!+#REF!*#REF!*#REF!)*(1+#REF!)*#REF!*#REF!*#REF!,2)," ")</f>
        <v xml:space="preserve"> </v>
      </c>
      <c r="F82" s="12" t="str">
        <f>IF(AND(ISNUMBER(C82),ISNUMBER(E82)),C82*E82," ")</f>
        <v xml:space="preserve"> </v>
      </c>
      <c r="G82" s="56"/>
    </row>
    <row r="83" spans="1:7" s="1" customFormat="1">
      <c r="A83" s="5"/>
      <c r="B83" s="4"/>
      <c r="C83" s="4"/>
      <c r="D83" s="6"/>
      <c r="E83" s="12" t="str">
        <f>IF(AND(ISNUMBER(#REF!),ISNUMBER(#REF!)),ROUND((#REF!*#REF!+#REF!*#REF!*#REF!)*(1+#REF!)*#REF!*#REF!*#REF!,2)," ")</f>
        <v xml:space="preserve"> </v>
      </c>
      <c r="F83" s="12" t="str">
        <f>IF(AND(ISNUMBER(C83),ISNUMBER(E83)),C83*E83," ")</f>
        <v xml:space="preserve"> </v>
      </c>
      <c r="G83" s="53"/>
    </row>
    <row r="84" spans="1:7" ht="51">
      <c r="A84" s="76">
        <v>6001</v>
      </c>
      <c r="B84" s="13" t="s">
        <v>38</v>
      </c>
      <c r="C84" s="1">
        <v>1</v>
      </c>
      <c r="D84" s="39" t="s">
        <v>6</v>
      </c>
      <c r="E84" s="56"/>
      <c r="F84" s="12" t="str">
        <f>IF(AND(ISNUMBER(C84),ISNUMBER(E84)),C84*E84," ")</f>
        <v xml:space="preserve"> </v>
      </c>
      <c r="G84" s="34"/>
    </row>
    <row r="85" spans="1:7" s="58" customFormat="1" ht="39">
      <c r="A85" s="76">
        <v>6002</v>
      </c>
      <c r="B85" s="1" t="s">
        <v>39</v>
      </c>
      <c r="C85" s="1">
        <v>1</v>
      </c>
      <c r="D85" s="39" t="s">
        <v>6</v>
      </c>
      <c r="E85" s="56"/>
      <c r="F85" s="12" t="str">
        <f t="shared" ref="F85" si="7">IF(AND(ISNUMBER(C85),ISNUMBER(E85)),C85*E85," ")</f>
        <v xml:space="preserve"> </v>
      </c>
    </row>
    <row r="86" spans="1:7" s="63" customFormat="1" ht="25.5">
      <c r="A86" s="76">
        <v>6003</v>
      </c>
      <c r="B86" s="1" t="s">
        <v>25</v>
      </c>
      <c r="C86" s="1">
        <v>1</v>
      </c>
      <c r="D86" s="39" t="s">
        <v>6</v>
      </c>
      <c r="E86" s="56"/>
      <c r="F86" s="12" t="str">
        <f t="shared" ref="F86:F90" si="8">IF(AND(ISNUMBER(C86),ISNUMBER(E86)),C86*E86," ")</f>
        <v xml:space="preserve"> </v>
      </c>
    </row>
    <row r="87" spans="1:7" s="68" customFormat="1" ht="14.25">
      <c r="A87" s="76">
        <v>6004</v>
      </c>
      <c r="B87" s="1" t="s">
        <v>22</v>
      </c>
      <c r="C87" s="1">
        <v>1</v>
      </c>
      <c r="D87" s="39" t="s">
        <v>6</v>
      </c>
      <c r="E87" s="56"/>
      <c r="F87" s="12" t="str">
        <f t="shared" si="8"/>
        <v xml:space="preserve"> </v>
      </c>
    </row>
    <row r="88" spans="1:7" s="63" customFormat="1" ht="25.5">
      <c r="A88" s="76">
        <v>6005</v>
      </c>
      <c r="B88" s="1" t="s">
        <v>14</v>
      </c>
      <c r="C88" s="1">
        <v>1</v>
      </c>
      <c r="D88" s="39" t="s">
        <v>6</v>
      </c>
      <c r="E88" s="56"/>
      <c r="F88" s="12" t="str">
        <f t="shared" si="8"/>
        <v xml:space="preserve"> </v>
      </c>
    </row>
    <row r="89" spans="1:7" s="58" customFormat="1" ht="18">
      <c r="A89" s="76">
        <v>6006</v>
      </c>
      <c r="B89" s="1" t="s">
        <v>11</v>
      </c>
      <c r="C89" s="1">
        <v>1</v>
      </c>
      <c r="D89" s="39" t="s">
        <v>6</v>
      </c>
      <c r="E89" s="56"/>
      <c r="F89" s="12" t="str">
        <f t="shared" si="8"/>
        <v xml:space="preserve"> </v>
      </c>
    </row>
    <row r="90" spans="1:7" s="1" customFormat="1">
      <c r="A90" s="76">
        <v>6007</v>
      </c>
      <c r="B90" s="1" t="s">
        <v>12</v>
      </c>
      <c r="C90" s="1">
        <v>1</v>
      </c>
      <c r="D90" s="39" t="s">
        <v>6</v>
      </c>
      <c r="E90" s="56"/>
      <c r="F90" s="12" t="str">
        <f t="shared" si="8"/>
        <v xml:space="preserve"> </v>
      </c>
    </row>
    <row r="91" spans="1:7" s="1" customFormat="1">
      <c r="A91" s="5"/>
      <c r="B91" s="4"/>
      <c r="D91" s="39"/>
      <c r="E91" s="56"/>
      <c r="F91" s="56"/>
    </row>
    <row r="92" spans="1:7" s="1" customFormat="1">
      <c r="A92" s="25"/>
      <c r="B92" s="3"/>
      <c r="D92" s="52"/>
      <c r="E92" s="80" t="s">
        <v>29</v>
      </c>
      <c r="F92" s="57">
        <f>SUM(F84:F91)</f>
        <v>0</v>
      </c>
    </row>
    <row r="93" spans="1:7" ht="18">
      <c r="A93" s="58"/>
      <c r="B93" s="59"/>
      <c r="C93" s="60"/>
      <c r="D93" s="61"/>
      <c r="E93" s="58"/>
      <c r="F93" s="62"/>
    </row>
    <row r="94" spans="1:7">
      <c r="A94" s="63"/>
      <c r="B94" s="64"/>
      <c r="C94" s="65"/>
      <c r="D94" s="66"/>
      <c r="E94" s="63"/>
      <c r="F94" s="67"/>
    </row>
    <row r="95" spans="1:7" ht="14.25">
      <c r="A95" s="68"/>
      <c r="B95" s="69"/>
      <c r="C95" s="70"/>
      <c r="D95" s="71"/>
      <c r="E95" s="68"/>
      <c r="F95" s="71"/>
    </row>
    <row r="96" spans="1:7">
      <c r="A96" s="63"/>
      <c r="B96" s="64"/>
      <c r="C96" s="65"/>
      <c r="D96" s="67"/>
      <c r="E96" s="63"/>
      <c r="F96" s="67"/>
    </row>
    <row r="97" spans="1:6" ht="18">
      <c r="A97" s="58"/>
      <c r="B97" s="72"/>
      <c r="C97" s="60"/>
      <c r="D97" s="73"/>
      <c r="E97" s="58"/>
      <c r="F97" s="62"/>
    </row>
    <row r="98" spans="1:6">
      <c r="A98" s="51"/>
      <c r="B98" s="2"/>
      <c r="C98" s="2"/>
      <c r="D98" s="52"/>
      <c r="E98" s="53"/>
      <c r="F98" s="53"/>
    </row>
    <row r="99" spans="1:6">
      <c r="A99" s="54"/>
      <c r="B99" s="1"/>
      <c r="C99" s="1"/>
      <c r="D99" s="39"/>
      <c r="E99" s="56"/>
      <c r="F99" s="56"/>
    </row>
    <row r="100" spans="1:6">
      <c r="A100" s="51"/>
      <c r="B100" s="74"/>
      <c r="C100" s="2"/>
      <c r="D100" s="52"/>
      <c r="E100" s="53"/>
      <c r="F100" s="53"/>
    </row>
    <row r="101" spans="1:6">
      <c r="A101" s="28"/>
      <c r="B101" s="3"/>
      <c r="C101" s="3"/>
      <c r="D101" s="26"/>
      <c r="E101" s="27"/>
      <c r="F101" s="27"/>
    </row>
    <row r="102" spans="1:6">
      <c r="A102" s="28"/>
      <c r="B102" s="3"/>
      <c r="C102" s="3"/>
      <c r="D102" s="26"/>
      <c r="E102" s="27"/>
      <c r="F102" s="27"/>
    </row>
  </sheetData>
  <mergeCells count="1">
    <mergeCell ref="B4:E4"/>
  </mergeCells>
  <conditionalFormatting sqref="E76 E49 E61">
    <cfRule type="cellIs" dxfId="7" priority="31" stopIfTrue="1" operator="equal">
      <formula>F49</formula>
    </cfRule>
  </conditionalFormatting>
  <conditionalFormatting sqref="E60">
    <cfRule type="cellIs" dxfId="6" priority="30" stopIfTrue="1" operator="equal">
      <formula>F60</formula>
    </cfRule>
  </conditionalFormatting>
  <conditionalFormatting sqref="G73:G76 G78:G79">
    <cfRule type="cellIs" dxfId="5" priority="28" stopIfTrue="1" operator="equal">
      <formula>#REF!</formula>
    </cfRule>
  </conditionalFormatting>
  <conditionalFormatting sqref="G49">
    <cfRule type="cellIs" dxfId="4" priority="24" stopIfTrue="1" operator="equal">
      <formula>#REF!</formula>
    </cfRule>
  </conditionalFormatting>
  <conditionalFormatting sqref="E75 E78 E73">
    <cfRule type="cellIs" dxfId="3" priority="20" stopIfTrue="1" operator="equal">
      <formula>F73</formula>
    </cfRule>
  </conditionalFormatting>
  <conditionalFormatting sqref="E79">
    <cfRule type="cellIs" dxfId="2" priority="19" stopIfTrue="1" operator="equal">
      <formula>F79</formula>
    </cfRule>
  </conditionalFormatting>
  <conditionalFormatting sqref="E77">
    <cfRule type="cellIs" dxfId="1" priority="7" stopIfTrue="1" operator="equal">
      <formula>F77</formula>
    </cfRule>
  </conditionalFormatting>
  <conditionalFormatting sqref="G77">
    <cfRule type="cellIs" dxfId="0" priority="8" stopIfTrue="1" operator="equal">
      <formula>#REF!</formula>
    </cfRule>
  </conditionalFormatting>
  <pageMargins left="0.70866141732283461" right="0.70866141732283461" top="0.74803149606299213" bottom="0.77083333333333337" header="0.31496062992125984" footer="0.31496062992125984"/>
  <pageSetup paperSize="9" fitToHeight="0" orientation="portrait" horizontalDpi="300" verticalDpi="300" r:id="rId1"/>
  <headerFooter alignWithMargins="0">
    <oddHeader>&amp;LNačrt električnih inštalacij in opreme</oddHeader>
    <oddFooter>&amp;L&amp;8Datoteka : &amp;F&amp;R&amp;9Stran : &amp;P/&amp;N</oddFooter>
  </headerFooter>
  <rowBreaks count="2" manualBreakCount="2">
    <brk id="34" max="16383" man="1"/>
    <brk id="8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2</vt:i4>
      </vt:variant>
    </vt:vector>
  </HeadingPairs>
  <TitlesOfParts>
    <vt:vector size="3" baseType="lpstr">
      <vt:lpstr>CR</vt:lpstr>
      <vt:lpstr>TISKANJE</vt:lpstr>
      <vt:lpstr>CR!Tiskanje_naslovov</vt:lpstr>
    </vt:vector>
  </TitlesOfParts>
  <Manager>Zdenko Alt</Manager>
  <Company>ELEKTROSIGNAL d.o.o. Celje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 000 2000</dc:title>
  <dc:subject>Ponudba</dc:subject>
  <dc:creator>Gorazd Gorenšek</dc:creator>
  <dc:description>Datoteka za izdelavo ponudbe komplet s popisi</dc:description>
  <cp:lastModifiedBy>Polajzar Bostjan</cp:lastModifiedBy>
  <cp:lastPrinted>2018-04-04T05:49:39Z</cp:lastPrinted>
  <dcterms:created xsi:type="dcterms:W3CDTF">1997-03-28T10:28:29Z</dcterms:created>
  <dcterms:modified xsi:type="dcterms:W3CDTF">2018-07-06T06:04:46Z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Za" linkTarget="Za">
    <vt:lpwstr>#SKLIC!</vt:lpwstr>
  </property>
</Properties>
</file>