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Users\polajzar\Documents\BOSTJAN\2020_PROJEKTI\TENIS IGRISCE V DEBRU\JNVV\PDF\POPIS DEL\"/>
    </mc:Choice>
  </mc:AlternateContent>
  <bookViews>
    <workbookView xWindow="-120" yWindow="-120" windowWidth="25440" windowHeight="15390" firstSheet="1" activeTab="1"/>
  </bookViews>
  <sheets>
    <sheet name="SKUPNA_REKAPITULACIJA" sheetId="6" r:id="rId1"/>
    <sheet name="REKAPITULACIJA (4)" sheetId="17" r:id="rId2"/>
    <sheet name="4A_Gradbena dela " sheetId="15" r:id="rId3"/>
    <sheet name="4B_Obrtna dela " sheetId="16" r:id="rId4"/>
    <sheet name="REKAPITULACIJA (5)" sheetId="18" r:id="rId5"/>
    <sheet name="5B_Obrtna dela" sheetId="8" r:id="rId6"/>
  </sheets>
  <externalReferences>
    <externalReference r:id="rId7"/>
  </externalReferences>
  <definedNames>
    <definedName name="__IntlFixup" hidden="1">TRUE</definedName>
    <definedName name="AccessDatabase" hidden="1">"C:\My Documents\MAUI MALL1.mdb"</definedName>
    <definedName name="ACwvu.CapersView." localSheetId="1" hidden="1">[1]MASTER!#REF!</definedName>
    <definedName name="ACwvu.CapersView." localSheetId="4" hidden="1">[1]MASTER!#REF!</definedName>
    <definedName name="ACwvu.CapersView." hidden="1">[1]MASTER!#REF!</definedName>
    <definedName name="ACwvu.Japan_Capers_Ed_Pub." localSheetId="1" hidden="1">#REF!</definedName>
    <definedName name="ACwvu.Japan_Capers_Ed_Pub." localSheetId="4" hidden="1">#REF!</definedName>
    <definedName name="ACwvu.Japan_Capers_Ed_Pub." hidden="1">#REF!</definedName>
    <definedName name="ACwvu.KJP_CC." localSheetId="1" hidden="1">#REF!</definedName>
    <definedName name="ACwvu.KJP_CC." localSheetId="4" hidden="1">#REF!</definedName>
    <definedName name="ACwvu.KJP_CC." hidden="1">#REF!</definedName>
    <definedName name="Cwvu.CapersView." localSheetId="1" hidden="1">[1]MASTER!#REF!</definedName>
    <definedName name="Cwvu.CapersView." localSheetId="4" hidden="1">[1]MASTER!#REF!</definedName>
    <definedName name="Cwvu.CapersView." hidden="1">[1]MASTER!#REF!</definedName>
    <definedName name="Cwvu.Japan_Capers_Ed_Pub." localSheetId="1" hidden="1">[1]MASTER!#REF!</definedName>
    <definedName name="Cwvu.Japan_Capers_Ed_Pub." localSheetId="4" hidden="1">[1]MASTER!#REF!</definedName>
    <definedName name="Cwvu.Japan_Capers_Ed_Pub." hidden="1">[1]MASTER!#REF!</definedName>
    <definedName name="Cwvu.KJP_CC." localSheetId="1" hidden="1">[1]MASTER!#REF!,[1]MASTER!#REF!,[1]MASTER!#REF!,[1]MASTER!#REF!,[1]MASTER!#REF!,[1]MASTER!#REF!,[1]MASTER!#REF!,[1]MASTER!#REF!,[1]MASTER!#REF!,[1]MASTER!#REF!,[1]MASTER!#REF!,[1]MASTER!#REF!,[1]MASTER!#REF!,[1]MASTER!#REF!,[1]MASTER!#REF!,[1]MASTER!#REF!,[1]MASTER!#REF!,[1]MASTER!#REF!,[1]MASTER!#REF!,[1]MASTER!#REF!</definedName>
    <definedName name="Cwvu.KJP_CC." localSheetId="4"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HTML_CodePage" hidden="1">1252</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_xlnm.Print_Area" localSheetId="2">'4A_Gradbena dela '!$A$1:$H$369</definedName>
    <definedName name="_xlnm.Print_Area" localSheetId="3">'4B_Obrtna dela '!$A$1:$H$495</definedName>
    <definedName name="_xlnm.Print_Area" localSheetId="5">'5B_Obrtna dela'!$A$1:$H$103</definedName>
    <definedName name="_xlnm.Print_Area" localSheetId="1">'REKAPITULACIJA (4)'!$A$1:$H$69</definedName>
    <definedName name="_xlnm.Print_Area" localSheetId="4">'REKAPITULACIJA (5)'!$A$1:$H$48</definedName>
    <definedName name="_xlnm.Print_Area" localSheetId="0">SKUPNA_REKAPITULACIJA!$A$1:$H$79</definedName>
    <definedName name="Rwvu.CapersView." localSheetId="1" hidden="1">#REF!</definedName>
    <definedName name="Rwvu.CapersView." localSheetId="4" hidden="1">#REF!</definedName>
    <definedName name="Rwvu.CapersView." hidden="1">#REF!</definedName>
    <definedName name="Rwvu.Japan_Capers_Ed_Pub." localSheetId="1" hidden="1">#REF!</definedName>
    <definedName name="Rwvu.Japan_Capers_Ed_Pub." localSheetId="4" hidden="1">#REF!</definedName>
    <definedName name="Rwvu.Japan_Capers_Ed_Pub." hidden="1">#REF!</definedName>
    <definedName name="Rwvu.KJP_CC." localSheetId="1" hidden="1">#REF!</definedName>
    <definedName name="Rwvu.KJP_CC." localSheetId="4" hidden="1">#REF!</definedName>
    <definedName name="Rwvu.KJP_CC." hidden="1">#REF!</definedName>
    <definedName name="s" localSheetId="1" hidden="1">#REF!</definedName>
    <definedName name="s" localSheetId="4" hidden="1">#REF!</definedName>
    <definedName name="s" hidden="1">#REF!</definedName>
    <definedName name="Swvu.CapersView." localSheetId="1" hidden="1">[1]MASTER!#REF!</definedName>
    <definedName name="Swvu.CapersView." localSheetId="4" hidden="1">[1]MASTER!#REF!</definedName>
    <definedName name="Swvu.CapersView." hidden="1">[1]MASTER!#REF!</definedName>
    <definedName name="Swvu.Japan_Capers_Ed_Pub." localSheetId="1" hidden="1">#REF!</definedName>
    <definedName name="Swvu.Japan_Capers_Ed_Pub." localSheetId="4" hidden="1">#REF!</definedName>
    <definedName name="Swvu.Japan_Capers_Ed_Pub." hidden="1">#REF!</definedName>
    <definedName name="Swvu.KJP_CC." localSheetId="1" hidden="1">#REF!</definedName>
    <definedName name="Swvu.KJP_CC." localSheetId="4" hidden="1">#REF!</definedName>
    <definedName name="Swvu.KJP_CC." hidden="1">#REF!</definedName>
    <definedName name="_xlnm.Print_Titles" localSheetId="2">'4A_Gradbena dela '!$1:$2</definedName>
    <definedName name="_xlnm.Print_Titles" localSheetId="3">'4B_Obrtna dela '!$1:$2</definedName>
    <definedName name="_xlnm.Print_Titles" localSheetId="5">'5B_Obrtna dela'!$2:$3</definedName>
    <definedName name="wrn.CapersPlotter." hidden="1">{#N/A,#N/A,FALSE,"DI 2 YEAR MASTER SCHEDULE"}</definedName>
    <definedName name="wrn.Edutainment._.Priority._.List." hidden="1">{#N/A,#N/A,FALSE,"DI 2 YEAR MASTER SCHEDULE"}</definedName>
    <definedName name="wrn.Japan_Capers_Ed._.Pub." hidden="1">{"Japan_Capers_Ed_Pub",#N/A,FALSE,"DI 2 YEAR MASTER SCHEDULE"}</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Z_9A428CE1_B4D9_11D0_A8AA_0000C071AEE7_.wvu.Cols" hidden="1">[1]MASTER!$A$1:$Q$65536,[1]MASTER!$Y$1:$Z$65536</definedName>
    <definedName name="Z_9A428CE1_B4D9_11D0_A8AA_0000C071AEE7_.wvu.PrintArea" localSheetId="1" hidden="1">#REF!</definedName>
    <definedName name="Z_9A428CE1_B4D9_11D0_A8AA_0000C071AEE7_.wvu.PrintArea" localSheetId="4" hidden="1">#REF!</definedName>
    <definedName name="Z_9A428CE1_B4D9_11D0_A8AA_0000C071AEE7_.wvu.PrintArea" hidden="1">#REF!</definedName>
    <definedName name="Z_9A428CE1_B4D9_11D0_A8AA_0000C071AEE7_.wvu.Rows" localSheetId="1" hidden="1">[1]MASTER!#REF!,[1]MASTER!#REF!,[1]MASTER!#REF!,[1]MASTER!#REF!,[1]MASTER!#REF!,[1]MASTER!#REF!,[1]MASTER!#REF!,[1]MASTER!$A$98:$IV$272</definedName>
    <definedName name="Z_9A428CE1_B4D9_11D0_A8AA_0000C071AEE7_.wvu.Rows" localSheetId="4"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 i="15" l="1"/>
  <c r="H16" i="15"/>
  <c r="H21" i="15"/>
  <c r="H26" i="15"/>
  <c r="H92" i="16" l="1"/>
  <c r="H194" i="15" l="1"/>
  <c r="H146" i="15" l="1"/>
  <c r="H130" i="15"/>
  <c r="H321" i="15" l="1"/>
  <c r="H99" i="8"/>
  <c r="H94" i="8"/>
  <c r="H89" i="8"/>
  <c r="H87" i="8"/>
  <c r="H85" i="8"/>
  <c r="H83" i="8"/>
  <c r="H81" i="8"/>
  <c r="H79" i="8"/>
  <c r="H77" i="8"/>
  <c r="H66" i="8"/>
  <c r="H102" i="8" l="1"/>
  <c r="H74" i="15"/>
  <c r="C35" i="18"/>
  <c r="C36" i="17"/>
  <c r="H354" i="15" l="1"/>
  <c r="H359" i="15" l="1"/>
  <c r="H344" i="15"/>
  <c r="H364" i="15"/>
  <c r="H331" i="15" l="1"/>
  <c r="H349" i="15"/>
  <c r="H337" i="15"/>
  <c r="H338" i="15"/>
  <c r="H326" i="15"/>
  <c r="H294" i="15"/>
  <c r="H367" i="15" l="1"/>
  <c r="F47" i="17" s="1"/>
  <c r="H299" i="16"/>
  <c r="H287" i="16"/>
  <c r="H281" i="16"/>
  <c r="H269" i="15" l="1"/>
  <c r="H370" i="16" l="1"/>
  <c r="H428" i="16" l="1"/>
  <c r="H413" i="16"/>
  <c r="H118" i="16" l="1"/>
  <c r="H63" i="16"/>
  <c r="H365" i="16" l="1"/>
  <c r="H360" i="16"/>
  <c r="H40" i="16"/>
  <c r="A332" i="16" l="1"/>
  <c r="H355" i="16"/>
  <c r="H293" i="16"/>
  <c r="H116" i="15"/>
  <c r="H101" i="15"/>
  <c r="H190" i="15"/>
  <c r="H248" i="15"/>
  <c r="H229" i="16"/>
  <c r="H194" i="16"/>
  <c r="A341" i="16" l="1"/>
  <c r="H338" i="16"/>
  <c r="H174" i="16"/>
  <c r="H164" i="16"/>
  <c r="H275" i="16" l="1"/>
  <c r="H273" i="16"/>
  <c r="H267" i="16"/>
  <c r="H319" i="16"/>
  <c r="H418" i="16" l="1"/>
  <c r="H243" i="15"/>
  <c r="H299" i="15" l="1"/>
  <c r="H306" i="15"/>
  <c r="H304" i="15"/>
  <c r="H222" i="15"/>
  <c r="H180" i="15"/>
  <c r="H106" i="15"/>
  <c r="H121" i="15"/>
  <c r="H491" i="16"/>
  <c r="H486" i="16"/>
  <c r="H481" i="16"/>
  <c r="H479" i="16"/>
  <c r="H477" i="16"/>
  <c r="H475" i="16"/>
  <c r="H473" i="16"/>
  <c r="H471" i="16"/>
  <c r="H469" i="16"/>
  <c r="H458" i="16"/>
  <c r="A456" i="16"/>
  <c r="A461" i="16" s="1"/>
  <c r="H447" i="16"/>
  <c r="H441" i="16"/>
  <c r="A438" i="16"/>
  <c r="A444" i="16" s="1"/>
  <c r="A402" i="16"/>
  <c r="H392" i="16"/>
  <c r="H387" i="16"/>
  <c r="A380" i="16"/>
  <c r="H347" i="16"/>
  <c r="H373" i="16" s="1"/>
  <c r="F61" i="17" s="1"/>
  <c r="A350" i="16"/>
  <c r="H313" i="16"/>
  <c r="A310" i="16"/>
  <c r="A262" i="16"/>
  <c r="H249" i="16"/>
  <c r="H240" i="16"/>
  <c r="H217" i="16"/>
  <c r="H205" i="16"/>
  <c r="H184" i="16"/>
  <c r="H154" i="16"/>
  <c r="H144" i="16"/>
  <c r="A142" i="16"/>
  <c r="H109" i="16"/>
  <c r="H121" i="16" s="1"/>
  <c r="A102" i="16"/>
  <c r="H88" i="16"/>
  <c r="H83" i="16"/>
  <c r="H77" i="16"/>
  <c r="H71" i="16"/>
  <c r="H54" i="16"/>
  <c r="H45" i="16"/>
  <c r="H25" i="16"/>
  <c r="H289" i="15"/>
  <c r="H284" i="15"/>
  <c r="H279" i="15"/>
  <c r="H274" i="15"/>
  <c r="H264" i="15"/>
  <c r="H258" i="15"/>
  <c r="H253" i="15"/>
  <c r="H237" i="15"/>
  <c r="H232" i="15"/>
  <c r="H227" i="15"/>
  <c r="H217" i="15"/>
  <c r="H206" i="15"/>
  <c r="H201" i="15"/>
  <c r="H199" i="15"/>
  <c r="H186" i="15"/>
  <c r="H175" i="15"/>
  <c r="H158" i="15"/>
  <c r="H153" i="15"/>
  <c r="H148" i="15"/>
  <c r="H141" i="15"/>
  <c r="H136" i="15"/>
  <c r="H126" i="15"/>
  <c r="H111" i="15"/>
  <c r="H96" i="15"/>
  <c r="H69" i="15"/>
  <c r="H64" i="15"/>
  <c r="H58" i="15"/>
  <c r="H53" i="15"/>
  <c r="H48" i="15"/>
  <c r="H43" i="15"/>
  <c r="H38" i="15"/>
  <c r="H95" i="16" l="1"/>
  <c r="H161" i="15"/>
  <c r="F44" i="17" s="1"/>
  <c r="A358" i="16"/>
  <c r="A363" i="16" s="1"/>
  <c r="A368" i="16" s="1"/>
  <c r="A409" i="16"/>
  <c r="A416" i="16" s="1"/>
  <c r="A112" i="16"/>
  <c r="A270" i="16"/>
  <c r="A278" i="16" s="1"/>
  <c r="H406" i="16"/>
  <c r="H450" i="16"/>
  <c r="F64" i="17" s="1"/>
  <c r="H382" i="16"/>
  <c r="H394" i="16" s="1"/>
  <c r="F57" i="17"/>
  <c r="H265" i="16"/>
  <c r="H494" i="16"/>
  <c r="F65" i="17" s="1"/>
  <c r="H29" i="15"/>
  <c r="F42" i="17" s="1"/>
  <c r="H308" i="15"/>
  <c r="H311" i="15" s="1"/>
  <c r="F46" i="17" s="1"/>
  <c r="H208" i="15"/>
  <c r="F45" i="17" s="1"/>
  <c r="H79" i="15"/>
  <c r="A147" i="16"/>
  <c r="A177" i="16" s="1"/>
  <c r="H322" i="16"/>
  <c r="H423" i="16"/>
  <c r="H252" i="16"/>
  <c r="A385" i="16"/>
  <c r="A390" i="16" s="1"/>
  <c r="H36" i="8"/>
  <c r="F60" i="17" l="1"/>
  <c r="F56" i="17"/>
  <c r="F58" i="17"/>
  <c r="F62" i="17"/>
  <c r="A284" i="16"/>
  <c r="A290" i="16" s="1"/>
  <c r="A421" i="16"/>
  <c r="A426" i="16" s="1"/>
  <c r="H431" i="16"/>
  <c r="F63" i="17" s="1"/>
  <c r="A157" i="16"/>
  <c r="A187" i="16" s="1"/>
  <c r="A13" i="16"/>
  <c r="H301" i="16"/>
  <c r="H82" i="15"/>
  <c r="F43" i="17" s="1"/>
  <c r="F48" i="17" s="1"/>
  <c r="F50" i="17" s="1"/>
  <c r="F19" i="17" s="1"/>
  <c r="A468" i="16"/>
  <c r="A484" i="16" s="1"/>
  <c r="A489" i="16" s="1"/>
  <c r="A296" i="16" l="1"/>
  <c r="F59" i="17"/>
  <c r="F66" i="17" s="1"/>
  <c r="F68" i="17" s="1"/>
  <c r="F21" i="17" s="1"/>
  <c r="F23" i="17" s="1"/>
  <c r="F19" i="6" s="1"/>
  <c r="A28" i="16"/>
  <c r="A167" i="16"/>
  <c r="A197" i="16" s="1"/>
  <c r="A43" i="16" l="1"/>
  <c r="A48" i="16" s="1"/>
  <c r="A208" i="16"/>
  <c r="A57" i="16" l="1"/>
  <c r="A220" i="16"/>
  <c r="A232" i="16" s="1"/>
  <c r="A243" i="16" s="1"/>
  <c r="A316" i="16"/>
  <c r="A68" i="16" l="1"/>
  <c r="A74" i="16" s="1"/>
  <c r="A80" i="16" s="1"/>
  <c r="A86" i="16" s="1"/>
  <c r="A90" i="16" s="1"/>
  <c r="F71" i="6" l="1"/>
  <c r="H15" i="8" l="1"/>
  <c r="H17" i="8" s="1"/>
  <c r="F68" i="6" l="1"/>
  <c r="H30" i="8" l="1"/>
  <c r="H38" i="8" s="1"/>
  <c r="F42" i="18" s="1"/>
  <c r="F65" i="6" l="1"/>
  <c r="H54" i="8" l="1"/>
  <c r="H48" i="8"/>
  <c r="H57" i="8" l="1"/>
  <c r="F73" i="6"/>
  <c r="F72" i="6" l="1"/>
  <c r="F43" i="18"/>
  <c r="F66" i="6" l="1"/>
  <c r="F41" i="18"/>
  <c r="F60" i="6" l="1"/>
  <c r="F44" i="18"/>
  <c r="F45" i="18" s="1"/>
  <c r="F47" i="18" l="1"/>
  <c r="F20" i="18" s="1"/>
  <c r="F67" i="6"/>
  <c r="F74" i="6"/>
  <c r="F75" i="6"/>
  <c r="F69" i="6"/>
  <c r="F70" i="6"/>
  <c r="F62" i="6"/>
  <c r="F59" i="6"/>
  <c r="F64" i="6"/>
  <c r="F61" i="6"/>
  <c r="F58" i="6"/>
  <c r="F63" i="6"/>
  <c r="F76" i="6" l="1"/>
  <c r="C36" i="6" l="1"/>
  <c r="F44" i="6" l="1"/>
  <c r="F78" i="6"/>
  <c r="F47" i="6" l="1"/>
  <c r="F45" i="6" l="1"/>
  <c r="F49" i="6" l="1"/>
  <c r="F48" i="6"/>
  <c r="F22" i="18" l="1"/>
  <c r="F46" i="6"/>
  <c r="F50" i="6" s="1"/>
  <c r="F21" i="6" l="1"/>
  <c r="F52" i="6"/>
</calcChain>
</file>

<file path=xl/sharedStrings.xml><?xml version="1.0" encoding="utf-8"?>
<sst xmlns="http://schemas.openxmlformats.org/spreadsheetml/2006/main" count="1194" uniqueCount="573">
  <si>
    <t>A./</t>
  </si>
  <si>
    <t>GRADBENA DELA</t>
  </si>
  <si>
    <t>A/1.0</t>
  </si>
  <si>
    <t>PRIPRAVLJALNA DELA</t>
  </si>
  <si>
    <t>A/2.0</t>
  </si>
  <si>
    <t>ZEMELJSKA DELA</t>
  </si>
  <si>
    <t>A/4.0</t>
  </si>
  <si>
    <t>A/5.0</t>
  </si>
  <si>
    <t>TESARSKA DELA</t>
  </si>
  <si>
    <t>A/6.0</t>
  </si>
  <si>
    <t>ZIDARSKA DELA</t>
  </si>
  <si>
    <t>SKUPAJ GRADBENA DELA:</t>
  </si>
  <si>
    <t>OPOMBA:</t>
  </si>
  <si>
    <t xml:space="preserve">Priprava in zaščita gradbišča, postavitev premične pisarne in sanitarij, prometne signalizacije, ograje gradbišča, električnih in vodovodnih priključkov, izdelava in postavitev gradbiščne table, čiščenje in pranje cest (v primeru onesnaženja le-teh),  ipd.
V ceni zajeti tudi vse potrebne načrte za organizacijo gradbišča.
Kompletno z vsemi pomožnimi deli.
</t>
  </si>
  <si>
    <t>kpl</t>
  </si>
  <si>
    <t xml:space="preserve">Kompletna izdelava zakoličbe objekta - prenos tlorisa zunanjega oboda načrtovanega objekta na teren znotraj gradbene parcele. 
Zakoličba objekta izvede v skladu s pogoji, določenimi v gradbenem dovoljenju.
Zakoličba objekta se izvede kot geodetska storitev po predpisih o geodetski dejavnosti; zakoličbo pa izvede geodet, ki izpolnjuje pogoje, določene z geodetskimi predpisi.
O zakoličbi objekta se v skladu z geodetskimi predpisi izdela poseben zakoličbeni načrt, na podlagi katerega je omogočeno zakoličenje objekta v skladu s pogoji iz gradbenega dovoljenja.
Obračun po kompletni zakoličbi objekta, z upoštevanjem postavitve vseh potrebnih profilov! (groba in fina zakoličba).
</t>
  </si>
  <si>
    <t>×</t>
  </si>
  <si>
    <t>=</t>
  </si>
  <si>
    <t>►ZAKOLIČBA OBJEKTA</t>
  </si>
  <si>
    <t>►VARNOSTNI NAČRT</t>
  </si>
  <si>
    <t>SKUPAJ PRIPRAVLJALNA DELA</t>
  </si>
  <si>
    <t>m³</t>
  </si>
  <si>
    <t>►ŠIROKI IZKOP Z NAKLADANJEM</t>
  </si>
  <si>
    <t>►PLAN. IN UTRJEVANJE PLANUMA DNA</t>
  </si>
  <si>
    <t>SKUPAJ ZEMELJSKA DELA</t>
  </si>
  <si>
    <t>kos</t>
  </si>
  <si>
    <t>kg</t>
  </si>
  <si>
    <t>BETONSKA IN ARM. BETONSKA DELA</t>
  </si>
  <si>
    <t>V cenah je potrebno upoštevati karakteristike betonov razvidnih iz projekta gradbenih konstrukcij in izvedbo po navodilih odgovornega projektanta gradbenih konstrukcij!</t>
  </si>
  <si>
    <t>Pred izvedbo armiranobetonskih del je potrebno preveriti zadnje veljavne podatke o kvaliteti betona in armature in jih upoštevati pri sami gradnji. Vsa izvedba na podlagi končnih načrtov armature!!</t>
  </si>
  <si>
    <t>►MREŽNA ARMATURA S 500</t>
  </si>
  <si>
    <t>SKUPAJ BETONSKA IN ARM. BETONSKA DELA</t>
  </si>
  <si>
    <t>Opomba:</t>
  </si>
  <si>
    <t xml:space="preserve">Tesnost in stabilnost opažev mora biti brezpogojno zagotovljena . Opaži za vidne betone morajo biti pripravljeni tako , da so po razopaženju betonske ploskve brez deformacij, gladke oziroma v strukturi določeni s projektom in popolnoma zalite brez gnezd in iztekajočega betona. </t>
  </si>
  <si>
    <t xml:space="preserve">Izvajalec jamči za trdnost , varnost  in stabilnost uporabljenih opažev , če ti niso preračunani v statičnem elaboratu . </t>
  </si>
  <si>
    <t xml:space="preserve">Varovalni odri, ki služijo varovanju življenja  izvajalcev ter ostalih na gradbišču   se za čas izvajanja ne obračunavajo  posebej ampak jih je potrebno upoštevati v cenah za enoto posameznih postavk. </t>
  </si>
  <si>
    <t xml:space="preserve">Stroške  za statične presoje stabilnosti , sidranja in preizkuse delovnega odra , varovalnih ali pomičnih odrov je vkalkulirati v cene po enoti posameznih postavk.   </t>
  </si>
  <si>
    <t xml:space="preserve">Kompletna dobava, montaža in demontaža fasadnih odrov; vključno z dostopi, lestvami, ograjami, z vsemi  potrebnimi izračuni in z  vso potrebno dokumentacijo, spotrebnim zavetrovanjem in sidranjem v objekt, dostopi, ipd.! 
Obračun v m2.
</t>
  </si>
  <si>
    <t>SKUPAJ TESARSKA DELA</t>
  </si>
  <si>
    <t xml:space="preserve">Zaščita že položenih, izoliranih in tlačno preizkušenih raznih inštalacijskih talnih razvodov, položenih na betonsko podlago z obbetoniranjem v preseku do 0,02 m3/m1 s plastičnim betonom C 20/25, fine granulacije. </t>
  </si>
  <si>
    <t>Gradbena pomoč.
Ocenjeno ur !
Obračun po dejanskih stroških na podlagi predhodnega naročila s strani nadzornega organa z vpisom v gradbeni dnevnik!
Obračun KV in PK v urah,  material je ocenjen  v 20 % vrednosti/delo (PK in KV).</t>
  </si>
  <si>
    <t>► GRADBENA POMOČ - KV DELAVEC</t>
  </si>
  <si>
    <t>ur</t>
  </si>
  <si>
    <t>► GRADBENA POMOČ - PK DELAVEC</t>
  </si>
  <si>
    <t xml:space="preserve">► GRADBENA POMOČ - MATERIAL </t>
  </si>
  <si>
    <t>€</t>
  </si>
  <si>
    <t xml:space="preserve">Lahki premični delovni odri; odri za  za pomoč pri gradbenih delih, za pomoč obrtnikom in inštalaterjem. 
Obračunana 1 x netto tlorisna površina prostorov.
Obračun v m2.
</t>
  </si>
  <si>
    <t>SKUPAJ ZIDARSKA DELA</t>
  </si>
  <si>
    <t>B./</t>
  </si>
  <si>
    <t>B/1.0</t>
  </si>
  <si>
    <t>KROVSKO-KLEPARSKA DELA</t>
  </si>
  <si>
    <t>B/2.0</t>
  </si>
  <si>
    <t>KLJUČAVNIČARSKA DELA</t>
  </si>
  <si>
    <t>B/3.0</t>
  </si>
  <si>
    <t>KERAMIČARSKA DELA</t>
  </si>
  <si>
    <t>B/4.0</t>
  </si>
  <si>
    <t>B/5.0</t>
  </si>
  <si>
    <t>SUHOMONTAŽNA DELA</t>
  </si>
  <si>
    <t>B/6.0</t>
  </si>
  <si>
    <t>ALU DELA</t>
  </si>
  <si>
    <t>B/7.0</t>
  </si>
  <si>
    <t>NOTRANJA VRATA</t>
  </si>
  <si>
    <t>B/8.0</t>
  </si>
  <si>
    <t>B/9.0</t>
  </si>
  <si>
    <t>SLIKOPLESKARSKA DELA</t>
  </si>
  <si>
    <t>B/10.0</t>
  </si>
  <si>
    <t>B/11.0</t>
  </si>
  <si>
    <t>FASADERSKA DELA</t>
  </si>
  <si>
    <t>B/12.0</t>
  </si>
  <si>
    <t>OBEŠENA FASADA</t>
  </si>
  <si>
    <t>B/13.0</t>
  </si>
  <si>
    <t>MIZARSKA DELA</t>
  </si>
  <si>
    <t>B/14.0</t>
  </si>
  <si>
    <t>B/15.0</t>
  </si>
  <si>
    <t>B/16.0</t>
  </si>
  <si>
    <t>RAZNA DELA</t>
  </si>
  <si>
    <t>SKUPAJ OBRTNA DELA:</t>
  </si>
  <si>
    <t xml:space="preserve">•Pri formiranju cen upoštevati splošne opise in razpisne pogoje! </t>
  </si>
  <si>
    <t>INVESTITOR/NAROČNIK:</t>
  </si>
  <si>
    <t>OBJEKT /LOKACIJA:</t>
  </si>
  <si>
    <t>VRSTA PROJ. DOKUMENTACIJE:</t>
  </si>
  <si>
    <t>ODGOVORNI VODJA PROJEKTA:</t>
  </si>
  <si>
    <t>ŠTEVILKA PROJEKTA:</t>
  </si>
  <si>
    <t>KRAJ IN DATUM:</t>
  </si>
  <si>
    <t xml:space="preserve"> </t>
  </si>
  <si>
    <t xml:space="preserve">SKUPNA REKAPITULACIJA </t>
  </si>
  <si>
    <t>A/ GRADBENA DELA</t>
  </si>
  <si>
    <t>ARHITEKT ERNST d.o.o.</t>
  </si>
  <si>
    <t>B/ OBRTNA DELA</t>
  </si>
  <si>
    <t>S K U P A J :</t>
  </si>
  <si>
    <t>* komunalne priključke,</t>
  </si>
  <si>
    <t xml:space="preserve">* notranjo opremo, </t>
  </si>
  <si>
    <t>* projektno dokumentacijo.</t>
  </si>
  <si>
    <t>BETONSKA DELA</t>
  </si>
  <si>
    <t>B/17.0</t>
  </si>
  <si>
    <t>B/18.0</t>
  </si>
  <si>
    <t>Post. št.</t>
  </si>
  <si>
    <t>Enota</t>
  </si>
  <si>
    <t>Količina</t>
  </si>
  <si>
    <t>Cena/enoto</t>
  </si>
  <si>
    <t>Skupaj</t>
  </si>
  <si>
    <t>Opis postavke</t>
  </si>
  <si>
    <t>m1</t>
  </si>
  <si>
    <t>Obbetoniranje oz. obdelava odprtin skozi a.b. ploščo vključno s potrebnim opažem; 
ocena!</t>
  </si>
  <si>
    <t>Vzidava z obzidavo in ometom inštalacijskih omaric (izdobavi inštalater strojnih oz. elektro inštalacij) ; kompletno  z vsemi pomožnimi deli in prenosi.</t>
  </si>
  <si>
    <t>OBRTNA DELA</t>
  </si>
  <si>
    <t>V ponudbeni ceni  je zajeti  ves potreben material in delo vključno z vsemi transporti, pomožnimi deli  in varovalnimi deli , ki so potrebna za izvedbo del po posamezni postavki..</t>
  </si>
  <si>
    <t>Vgrajeni material mora ustrezati veljavnim normativom in  standardom, ter ustrezati predpisani kvaliteti določeni s projektom , kar se dokaže z izvidi in atesti.</t>
  </si>
  <si>
    <t xml:space="preserve">V  ponudbenih cenah upoštevati detajle iz projekta  gradbene fizike, navodila projektanta  in detajle proizvajalca strehe.   </t>
  </si>
  <si>
    <t xml:space="preserve">V ceni  upoštevati tudi fazonske elemente, vključno s prezračevalnimi elementi, in vsemi zaključki. </t>
  </si>
  <si>
    <t>Vključno z vsemi pomožnimi deli, prenosi materiala, čiščenjem po opravljenem delu.
Obračun v m1.</t>
  </si>
  <si>
    <t>SKUPAJ KROVSKO-KLEPARSKA DELA</t>
  </si>
  <si>
    <t>SKUPAJ KLJUČAVNIČARSKA DELA</t>
  </si>
  <si>
    <t>Polaganje keramičnih ploščic mora ustrezati slovenskim normam. Kvaliteta keramičnih ploščic mora ustrezati standardu SIST EN 45014; SIST ISO 13006.</t>
  </si>
  <si>
    <t>Storitve kooperanta obsegajo, če ni z medsebojno pogodbo drugače določeno:</t>
  </si>
  <si>
    <t>-snemanje izmer na objektu,</t>
  </si>
  <si>
    <t>-pregled in čiščenje podlage,</t>
  </si>
  <si>
    <t>-vsa dela na objektu z dajatvami,</t>
  </si>
  <si>
    <t>-dobava vsega osnovnega in pomožnega materiala,</t>
  </si>
  <si>
    <t>-prevoz izdelkov na objekt , z nakladanjem , razkladanjem in ekspeditom ter vsemi manipulacijami na gradbišču,</t>
  </si>
  <si>
    <t>-popravila zidov in oblog sten poškodovanih ob montaži izdelkov,</t>
  </si>
  <si>
    <t>-odstranjevanje ostankov materiala z iznosom v gradbiščno deponijo ter čiščenje vseh površim po končanih delih.</t>
  </si>
  <si>
    <t>- obdelavo vogalov s PVC fazonskimi letvicami v barvi po izboru arhitekta. V ceni upoštevati tudi pripravo podlage.
Polaganje s tretjinskim ali polovičnim zamikom in z ujemanjem fug s talno keramiko oz. po dodatnih navodilih arhitekta.</t>
  </si>
  <si>
    <t>Nudimo:</t>
  </si>
  <si>
    <t xml:space="preserve">Proizvajalec: </t>
  </si>
  <si>
    <t xml:space="preserve">Tip keramike:  </t>
  </si>
  <si>
    <t>Cena keramike (€/m2):</t>
  </si>
  <si>
    <t xml:space="preserve">Kompletna dobava in vgradnja stenskega zaključka iz enakega materiala kot tlak , do višine 10 cm na steno, zgoraj polkrožno zaključeno.
Barvni vzorec tlaka po izboru projektanta.
Obračun v m1.
</t>
  </si>
  <si>
    <t xml:space="preserve">Tip obrobe:  </t>
  </si>
  <si>
    <t>Cena obrobe (€/m1):</t>
  </si>
  <si>
    <t xml:space="preserve">Kompletna dobava in montaža PVC zaključnic  pri keramiki.
Barva RAL in oblika po izboru arhitekta!  
Obračun v m1.
</t>
  </si>
  <si>
    <t xml:space="preserve">Tip zaključnice:  </t>
  </si>
  <si>
    <t>Cena zaključnice (€/m1):</t>
  </si>
  <si>
    <t>SKUPAJ KERAMIČARSKA DELA</t>
  </si>
  <si>
    <t>SPLOŠNA OPOMBA:</t>
  </si>
  <si>
    <t>SKUPAJ SLIKOPLESKARSKA DELA</t>
  </si>
  <si>
    <t>►NASTAVEK FASADE - zaključni sloj</t>
  </si>
  <si>
    <t>SKUPAJ FASADERSKA DELA</t>
  </si>
  <si>
    <t>V ceni vseh postavk, morajo biti zajeta vsa dela, dobava in montaža, osnovni material, pritrdilni in tesnilni material, okovje, zapiralno okovje, ter material za vse zaključke. Izvajalec mora vse mere preveriti na licu mesta in izdelati ustrezno tehnično dokumentacijo in delavniške risbe, ki jih mora potrditi projektant.
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t>
  </si>
  <si>
    <t>SKUPAJ MIZARSKA DELA</t>
  </si>
  <si>
    <t xml:space="preserve">Koordinacija za varnost in zdravje pri delu, s strani pooblaščenega izvajalca in izdelava varnostnega načrta.  
</t>
  </si>
  <si>
    <t>►KOORDINACIJA ZA VARSTVO PRI DELU</t>
  </si>
  <si>
    <t>SKUPAJ RAZNA DELA</t>
  </si>
  <si>
    <t xml:space="preserve">Polno obbetoniranje kanalizacijskih cevi z betonom C12/15, kot zaščita pred poškodbami pri izvedbi inštalacijskih del in tlaka. </t>
  </si>
  <si>
    <t>PZR</t>
  </si>
  <si>
    <t>B1.</t>
  </si>
  <si>
    <t>PROJEKT IZVEDENIH DEL  : VODILNA MAPA</t>
  </si>
  <si>
    <t>PROJEKT IZVEDENIH DEL  : ARHITEKTURA</t>
  </si>
  <si>
    <t>PROJEKT IZVEDENIH DEL : GR. KONSTRUKCIJE</t>
  </si>
  <si>
    <t>PID : IZKAZ POŽARNE VARNOSTI</t>
  </si>
  <si>
    <t>Kompletna dobava in  montaža kleparskih elementov po sistemu proizvajalca kritine.   
Kleparski izdelki so izdelani iz jeklene pločevine  debeline 0,6 mm katera je antikorozijsko zaščitena z vročim nanosom cinka v debelini 275g/m2 v skladu z EN 10142 in EN 10147 ter obarvana s poliester barvo deb. 25 µm (standardni RAL po izboru arhitekta).  
V ceni zajeti tudi ves potrebni nerjaveči  pritrdilni in tesnilni material.
Obračun v m2, ne glede na razvito širino.</t>
  </si>
  <si>
    <t>►RAZNE STREŠNE OBROBE</t>
  </si>
  <si>
    <t>A2.</t>
  </si>
  <si>
    <t>A3.</t>
  </si>
  <si>
    <t>Recepturo in vgrajevanje betona obdela tehnolog za betone.</t>
  </si>
  <si>
    <t>A1.</t>
  </si>
  <si>
    <t>A4.</t>
  </si>
  <si>
    <t>A5.</t>
  </si>
  <si>
    <t>B2.</t>
  </si>
  <si>
    <t>B3.</t>
  </si>
  <si>
    <t>Kompletna dobava in polaganje talnih ploščic-polno lepljene na pripravljeno podlago.
Obračun v m2, kompletno s stičenjem, kitanjem vogalov z akrilnim kitom, vsemi pomožnimi deli in prenosi.</t>
  </si>
  <si>
    <t>B4.</t>
  </si>
  <si>
    <t>Kompletna zaključna obdelava fasade preko XPS plošč (izolacija je zajeta v zidarskiih delih):
• Malta DEMIT
• armirna mreža DEMIT
• Malta DEMIT
• Timprednamaz
• Timfas plast</t>
  </si>
  <si>
    <t>Kompletna izdelava opleska  sten z disperzijsko barvo barvo; min. 2 x  v tonu po izboru arhitekta. Kompletno s pripravo podloge  (čiščenje, akril emulzija, kitanje in brušenje); z vsemi pomožnimi deli, odri, transporti in prenosi materiala do mesta obdelave. 
Premaz kot napr. ali enakovredno: Jupol GOLD, z dodatkom JUBOCIDA  5-7 % .</t>
  </si>
  <si>
    <t>m2</t>
  </si>
  <si>
    <t xml:space="preserve">Priprava dokumentacije do uporabnega dovoljenja. 
</t>
  </si>
  <si>
    <t>►DOKUMENTACIJA ZA UPORABNO DOVOLJENJE</t>
  </si>
  <si>
    <t xml:space="preserve">Izdelava dokazila o zanesljivosti objekta. 
</t>
  </si>
  <si>
    <t xml:space="preserve">►DOKAZILO O ZANESLJIVOSTI OBJEKTA </t>
  </si>
  <si>
    <t>A/3.0</t>
  </si>
  <si>
    <t xml:space="preserve">Izravnava betonskih in zidanih sten, krpanje s cementno malto  - kot podlaga za vertikalno hidroizolacijo.
Z vsemi potrebnimi pomožnimi deli in prenosi do mesta vgraditve. 
Obračun v m2 . </t>
  </si>
  <si>
    <t xml:space="preserve">• Vsa predvidena keramika je I. vrste! </t>
  </si>
  <si>
    <t>PLAVAJOČI PODI-TLAKI</t>
  </si>
  <si>
    <t>SKUPAJ PLAVAJOČI PODI-TLAKI:</t>
  </si>
  <si>
    <t>Ob obodnih stenah se namesti robni dilatacijski trak iz kamene volne debeline 12 mm, npr. Knauf Insulation DL ali samolepilni robni trak iz ekspandiranega polietilena (EPE) za preprečevanje bočnega prenosa udarnega zvoka na obodno konstrukcijo. Pri vgradnji zvočno izolacijskih plošč upoštevati tehnična navodila proizvajalca izolacij.</t>
  </si>
  <si>
    <t>Dobava materiala in izdelava opaža odprtin v stenah in ploščah; skupaj z  opiranjem, razopaževanjem, čiščenjem in zlaganjem opažev po končanih delih.
Obračun v kos.</t>
  </si>
  <si>
    <t>SANITARNA OPREMA</t>
  </si>
  <si>
    <t>PROTIPOŽARNA OPREMA</t>
  </si>
  <si>
    <t>SKUPAJ PROTIPOŽARNA OPREMA</t>
  </si>
  <si>
    <t>Kompletna dobava in montaža oz. pritrditev vseh zahtevanih označb, nalepk in obvestil v skladu z zasnovo požarne varnosti.</t>
  </si>
  <si>
    <t>►OZNAČBE, NALEPKE, OBVESTILA</t>
  </si>
  <si>
    <t>Opis:</t>
  </si>
  <si>
    <t>► OBROBA ATIKE</t>
  </si>
  <si>
    <t>Kompletna dobava in  montaža kleparskih elementov po sistemu proizvajalca kritine.   
Kleparski izdelki so prašno barvani  v standardni RAL barvi po izboru arhitekta.  
Obračun v m' za kompletno zaključno obdelavo atike po opisu in detajlih v arhitekturi; vključno z vsem pritrdilnim in tesnilnim materialom.</t>
  </si>
  <si>
    <t xml:space="preserve"> okovje  : inox okovje dvodelna kljuka, ločeni okrogli ščit, cilindrična ključavnica,samozapiralo.</t>
  </si>
  <si>
    <t>KPL</t>
  </si>
  <si>
    <t xml:space="preserve">Kompletna dobava in polaganje stenskih ploščic-polno lepljene na podlago, vključno s  predhodno impregnacijo in s fugiranjem.
Vsi vogali morajo biti  zavarovani z RF zaključnicami (pred polaganjem dostaviti vzorec v potrditev).
Zastičenje stikov z vodoodporno fugirno maso.
Obračun v m2, kompletno s stičenjem, kitanjem vogalov z akrilnim kitom, vsemi pomožnimi deli in prenosi. </t>
  </si>
  <si>
    <t>PVC OKNA IN VRATA</t>
  </si>
  <si>
    <t>Dobava materiala in izdelava dvostranskega opaža sten in stenastih nosilcev; skupaj z  opiranjem, razopaževanjem, čiščenjem in zlaganjem opažev po končanih delih.
Obračun v m2, oz. robovi odprtin v m'.</t>
  </si>
  <si>
    <t>Opomba: Pri izmeri opaža (m2) so odprtine v velikosti nad 5 m v celoti odbite!</t>
  </si>
  <si>
    <t xml:space="preserve">Kompletna izdelava, dobava in montaža  vertikalnih LTŽ odtočnih cevi s kolenom za vtok v peskolov, zgoraj priključenih na odtočne cevi, spodaj pa na peskolov; vključno z vsemi fazonskimi komadi. 
Ves material in delo po specifikaciji in navodilih proizvajalca. </t>
  </si>
  <si>
    <t xml:space="preserve">Kompletna dobava in montaža odtočnih cevi iz alu prašno barvane (po izboru arhitekta) pločevine debeline 0,7 mm; s koleni, z objemkami za pritrditev na nosilno konstrukcijo in podobno.
Vključno z vsemi pomožnimi deli, prenosi materiala, čiščenjem po opravljenem delu.
Obračun v m1.
V ceni zajeti tudi ves pritrdilni in tesnilni material. </t>
  </si>
  <si>
    <t>KOS</t>
  </si>
  <si>
    <t xml:space="preserve">Kompletna izdelava projekta betona, izdelanega po navodilih odgovornega projektanta gradbenih konstrukcij.
Obračun za kpl.
</t>
  </si>
  <si>
    <t>►PROJEKT BETONA</t>
  </si>
  <si>
    <t xml:space="preserve">Kompletna dobava in montaža tipskih vtočnikov po sistemu kot napr.: SIKA za ravne strehe ali enakovredno, s prirobnico in  nastavkom in priključitvijo na obstoječo odtočno cev, z varjenjem prirobnice na strešno folijo ter obdelavo preboja s strešno folijo.
Na vrhu je zajeti še inox zaščitno košaro, katera preprečuje pronicanje prodca v odtok. 
Elemente vgradimo po veljavnih navodilih proizvajalca  strešnih membran. Vtočniki morajo biti ustrezno pritrjeni v strešno podlago. 
Obračun v kos.v; vključno z elektro ogrevanjem in z vsemi fazonskimi komadi! 
Ves material in delo po specifikaciji in navodilih proizvajalca. </t>
  </si>
  <si>
    <t>Keramika kot napr., ali enakovredno:</t>
  </si>
  <si>
    <t>Kompletna dobava in polaganje talnih gres ploščic-polno lepljene na pripravljeno podlago, polaganje na stik.
Obračun v m2, kompletno s stičenjem, kitanjem vogalov z akrilnim kitom, vsemi pomožnimi deli in prenosi.</t>
  </si>
  <si>
    <t>PROJEKT IZVEDENIH DEL : STROJNE INŠTALACIJE</t>
  </si>
  <si>
    <t>PROJEKT IZVEDENIH DEL : ELEKTRO INŠTALACIJE</t>
  </si>
  <si>
    <t>PROJEKT IZVEDENIH DEL : ZUNANJA UREDITEV</t>
  </si>
  <si>
    <t>NEPREDVIDENA GRADBENA DELA</t>
  </si>
  <si>
    <t>NEPREDVIDENA OBRTNA DELA</t>
  </si>
  <si>
    <t>B5.</t>
  </si>
  <si>
    <t>B6.</t>
  </si>
  <si>
    <t>B7.</t>
  </si>
  <si>
    <t>B9.</t>
  </si>
  <si>
    <t>KAVČUK PODI</t>
  </si>
  <si>
    <t xml:space="preserve">POŽARNE STENE IN VRATA </t>
  </si>
  <si>
    <t xml:space="preserve">►OPLESK STROP. POVRŠIN </t>
  </si>
  <si>
    <t>►OMET - PODLOGA ZA KERAMIKO</t>
  </si>
  <si>
    <r>
      <t>m</t>
    </r>
    <r>
      <rPr>
        <b/>
        <vertAlign val="superscript"/>
        <sz val="10"/>
        <rFont val="Arial Narrow"/>
        <family val="2"/>
        <charset val="238"/>
      </rPr>
      <t>2</t>
    </r>
  </si>
  <si>
    <t>Obračun v m2 tlorisne projekcije.
V ceni je potrebno upoštevati dobavo vsega potrebnega materiala in dela, ki se izvajajo po navodilih proizvajalca.</t>
  </si>
  <si>
    <t>A/7.0</t>
  </si>
  <si>
    <t>3 % OD A1.0-A6.0)</t>
  </si>
  <si>
    <t>RAZNA GRADBENA DELA</t>
  </si>
  <si>
    <t>RAZNA OBRTNA DELA</t>
  </si>
  <si>
    <t>B/19.0</t>
  </si>
  <si>
    <t>3 % OD B1.0-B18.0)</t>
  </si>
  <si>
    <t xml:space="preserve">►GEOLOŠKO POROČILO, NADZOR PRI GRADNJI </t>
  </si>
  <si>
    <t xml:space="preserve">Kompletna izravnava nasutja s peskom  0-4 mm - zaklinjeno nasutje.
Obračun v m2.
</t>
  </si>
  <si>
    <t>►IZRAVNAVA ZAKLINJANJE</t>
  </si>
  <si>
    <t xml:space="preserve">Predvideno:
keramika I.. vrste, dim. 60 x 60 cm; deb. 9 mm, drsnost R10
Izbor keramike mora predhodno potrditi arhitekt!.
</t>
  </si>
  <si>
    <t>Predvidena keramika:
ker. ploščice I. vrste, dim. 60 x 60 cm; deb. 9 mm, 
Izbor keramike mora predhodno potrditi arhitekt!.</t>
  </si>
  <si>
    <t xml:space="preserve">Predvideno:
granitogres I. vrste, dim. 60 x 7 cm; deb. 9 mm, 
Izbor keramike mora predhodno potrditi arhitekt!.
</t>
  </si>
  <si>
    <t>Dobava materiala in izdelava ravnega opaža temeljev;  skupaj s podpiranjem z  opiranjem, razopaževanjem, čiščenjem in zlaganjem opažev po končanih delih.
Obračun v m2.</t>
  </si>
  <si>
    <t>V ceni upoštevati tudi tesnjenja okoli vseh elementov na strehi in vseh zaključkov skladno s tehničnimi navodili sistemskega ponudnika ravne strehe.
Sistem pritrjevanja definira izračun zavetrovanja, narejen za pogoje, v katerih se  konkretni objekt nahaja.</t>
  </si>
  <si>
    <t>Obračun v m2 tlorisne projekcije strehe, za vsa dela in material razviden iz sestava strehe, opisa v postavki in splošnega opisa!</t>
  </si>
  <si>
    <t>Sestava:</t>
  </si>
  <si>
    <t xml:space="preserve">-Ločilni sloj </t>
  </si>
  <si>
    <t>Kompletno pokrivanje/obloga  atike s Sarnafil®  TS 77-18 (1,8 mm) večplastno sintetično strešno tesnilno folijo na osnovi prvovrstnega fleksibilnega poliolefina (FPO), z vsebnostjo UV stabilizatorjev in zaviralcevi ognja ter ojačana s poliestrskim filcem in stekleno tkanino (glede na zahteve EN 13956); z zavihanjem ob robovih; vključno z izolacijo, parno zaporo, s pokrivanjem nadvišanj, ipd.! 
Na stiku (prehodu) med horizontalno in vertikalno kritino je potrebno vgraditi trikotne letve iz trdega izolacijskega sloja.
V ceni zajeti tudi ves pritrdilni in tesnilni material.
Kritina mora imeti atest za odpornost proti letečemu ognju! 
Obračun po m1.</t>
  </si>
  <si>
    <t>►POKRIVANJE ATIKE</t>
  </si>
  <si>
    <t>SKUPAJ OKNA IN VHODNA VRATA:</t>
  </si>
  <si>
    <t xml:space="preserve">Nabava, dobava in izdelava vertikalne hidroizolacije v sestavi:
-  1x hladni premaz; nanos hladnega bitumenskega premaza (npr. IBITOL HS) na suho in brezprašno površino AB konstrukcije, poraba 0,3 l/m2, sušenje premaza 24 ur,
- 1x  plastomerni bitumenski trak IZOELAST P4 plus, točkovno varjen (proizvajalec Fragmat), izdelava 15 cm preklopov.
Stik v vogalu  se izdela z dvojnim trakom, kar je všteto v ceno.
Obračun v m2. </t>
  </si>
  <si>
    <t xml:space="preserve">                    1,0 cm</t>
  </si>
  <si>
    <t xml:space="preserve">       4,0 cm</t>
  </si>
  <si>
    <t xml:space="preserve">        20 cm</t>
  </si>
  <si>
    <t>-Hidroizolacijska membrana polimerna folija kot npr. 
 Sikaplan - 15G             deb. 1,5 mm</t>
  </si>
  <si>
    <t xml:space="preserve">-Parna zapora, kot npr. Sarnavap 2000E </t>
  </si>
  <si>
    <t>Na zunanji strani toplotne izolacije se namesti sloj hidroizolacijske polimerne folije Sikaplan 15G  (1,5 mm). 
Hidroizolacijska folija je mehansko pritrjena skozi izolacijske plošče  v nosilno podlago (sistem pritrjevanja po EuroCode 1), s preklopi širine 12 cm in medsebojno zvarjeno z vročim zrakom, zvezno robno fiksiranje tesnilne folije z robnimi profili (kot npr. Sarnabar oz. Sarnafast ).</t>
  </si>
  <si>
    <r>
      <t xml:space="preserve">Dobava, rezanje, krivljenje, vezanje in vgrajevanje srednje zahtevne rebraste armature S 500. 
Obračun v kg.
</t>
    </r>
    <r>
      <rPr>
        <b/>
        <sz val="10"/>
        <rFont val="Arial Narrow"/>
        <family val="2"/>
        <charset val="238"/>
      </rPr>
      <t xml:space="preserve">REBRASTA ARMATURA. </t>
    </r>
    <r>
      <rPr>
        <sz val="10"/>
        <rFont val="Arial Narrow"/>
        <family val="2"/>
        <charset val="238"/>
      </rPr>
      <t xml:space="preserve">
Obračun v kg.</t>
    </r>
  </si>
  <si>
    <t>►KOVINSKA KONSTRUKCIJA (ocenjeno!)</t>
  </si>
  <si>
    <t xml:space="preserve">►V3  ENOKRILNA VRATA 100 x 210  cm </t>
  </si>
  <si>
    <t xml:space="preserve"> dodatno  : panik okovje po navodilih projektanta požarne varnosti </t>
  </si>
  <si>
    <t>Kompletna dobava in montaža zunanjih dvokrilnih alu vrat ( kot napr. ALU K TIP 55 N ali enakovredno).
Zapiralno okovje in vsi vijaki so iz inoxa - sistemski atest. Površinska obdelava profilov (prašna barva po izboru
projektanta RAL predvidoma 9006)
Vse mere vzeti na mestui samem!</t>
  </si>
  <si>
    <t xml:space="preserve">►V4  DVOKRILNA VRATA 200 x 210  cm </t>
  </si>
  <si>
    <t xml:space="preserve"> okovje  : inox okovje dvodelna kljuka, ločeni okrogli ščit, cilindrična ključavnica, zaskočka.</t>
  </si>
  <si>
    <r>
      <t>Strojni površinski odriv ali dokop terena I. - II. kategorije(humus) v celotni debelini do 20 cm; vključno s transportom na začasno deponijo na gradbišču.
Humus se hrani za kasnejši zasip pri zunanji ureditvi. 
Obračun v m</t>
    </r>
    <r>
      <rPr>
        <vertAlign val="superscript"/>
        <sz val="10"/>
        <rFont val="Arial Narrow"/>
        <family val="2"/>
        <charset val="238"/>
      </rPr>
      <t>3</t>
    </r>
    <r>
      <rPr>
        <sz val="10"/>
        <rFont val="Arial Narrow"/>
        <family val="2"/>
        <charset val="238"/>
      </rPr>
      <t>.</t>
    </r>
  </si>
  <si>
    <r>
      <t>Široki izkopv terenu III. - IV  kategorije; vključno s sprotnim nakladanjem na transportno sredstvo in odvoz na stalno odlagališče v razdalji do 15 km (vključno s plačilom vseh stroškov in dajatev).
Vsa dela je potrebno izvajati na podlagi zahtev s strani odgovornega geomehanika in odgovornga projektanta gradbenih konstrukcij! 
Obračun v m</t>
    </r>
    <r>
      <rPr>
        <vertAlign val="superscript"/>
        <sz val="10"/>
        <rFont val="Arial Narrow"/>
        <family val="2"/>
        <charset val="238"/>
      </rPr>
      <t>3</t>
    </r>
    <r>
      <rPr>
        <sz val="10"/>
        <rFont val="Arial Narrow"/>
        <family val="2"/>
        <charset val="238"/>
      </rPr>
      <t>.</t>
    </r>
  </si>
  <si>
    <t>Planiranje dna gardbene jame s točnostjo ± 2cm, vključno z minimalnim izmetom, dosipom ali premetom odvečnega materiala ter utrjevanje dna gradbene jame do potrebne zbitosti po zahtevi geomehanika in projektanta gradbenih konstrukcij.
Obračun po m2.</t>
  </si>
  <si>
    <r>
      <t>►NASUTJE deb. 25 cm</t>
    </r>
    <r>
      <rPr>
        <sz val="10"/>
        <rFont val="Arial Narrow"/>
        <family val="2"/>
        <charset val="238"/>
      </rPr>
      <t xml:space="preserve"> (spr. objekt)</t>
    </r>
  </si>
  <si>
    <r>
      <t>Nabava, dobava in vgrajevanje tamponskega nasutja iz čistega gramoza granulacije 0-60 mm (odvisno od  zahtev geomehanika) s potrebnim planiranjem, premeti, razstiranjem in utrjevanjem po plasteh. 
Debelina tampona je ocenjena. Ko je gradbena jama na spodnji koti podložnega betona, mora geomehanik pregledati temeljna tla ter v primeru da tla niso primerna za temeljenje določiti debelino tampona v kolikor je potreben. Stopnja utrjevanja po dogovoru s statikom oziroma kot je določeno v projektu gradbenih konstrukcij in v geomehanskem poročilu.
Obračun v m</t>
    </r>
    <r>
      <rPr>
        <vertAlign val="superscript"/>
        <sz val="10"/>
        <rFont val="Arial Narrow"/>
        <family val="2"/>
        <charset val="238"/>
      </rPr>
      <t>3</t>
    </r>
    <r>
      <rPr>
        <sz val="10"/>
        <rFont val="Arial Narrow"/>
        <family val="2"/>
        <charset val="238"/>
      </rPr>
      <t>.</t>
    </r>
  </si>
  <si>
    <t xml:space="preserve">Utrditev  nasipov Ev= 100 Mpa </t>
  </si>
  <si>
    <t>Nabava, dobava in vgrajevanje tamponskega nasutja, drobljenec 0-64 mm, s potrebnim planiranjem, premeti, razstiranjem in utrjevanjem po plasteh.
 Stopnja utrjevanja po dogovoru s statikom oziroma kot je določeno v projektu gradbenih konstrukcij in v geomehanskem poročilu.
Obračun v m3.</t>
  </si>
  <si>
    <r>
      <t>►</t>
    </r>
    <r>
      <rPr>
        <b/>
        <sz val="10"/>
        <rFont val="Arial Narrow"/>
        <family val="2"/>
        <charset val="238"/>
      </rPr>
      <t>ORGANIZACIJA IN UREDITEV GRADBIŠČA</t>
    </r>
  </si>
  <si>
    <t xml:space="preserve">Označitev in zaščita obstoječih komunalnih vodov na mestu izkopa.
Zakoličbo ob prisotnosti izvajalca GO oz. zemeljskih del izvedejo posamezni upravljalci posameznih vodov pred pričetkom gradnje.
Obračun po ponudbi posameznih upravljacev + 3 % manipulativni stroški izvajalca del.
</t>
  </si>
  <si>
    <t>►OZNAČITEV IN ZAŠČITA OBSTOJEČIH KOMUNALNIH VODOV (pavšal-ocenjeno)</t>
  </si>
  <si>
    <t xml:space="preserve">Čiščenje in priprava parcele pred pričetkom gradnje, košnja trave, eventuelna odstranitev grmičevja in eventuelnih drugih predmetov na parceli, določeni za gradnišče; vključno z odvozom na trajno odlagališče in s plačilom vseh stroškov. 
</t>
  </si>
  <si>
    <t>►ČIŠČENJE IN PRIPRAVA PARCELE</t>
  </si>
  <si>
    <r>
      <t>►</t>
    </r>
    <r>
      <rPr>
        <b/>
        <sz val="10"/>
        <rFont val="Arial Narrow"/>
        <family val="2"/>
        <charset val="238"/>
      </rPr>
      <t>BETON C25/30</t>
    </r>
    <r>
      <rPr>
        <sz val="10"/>
        <rFont val="Arial Narrow"/>
        <family val="2"/>
        <charset val="238"/>
      </rPr>
      <t>;</t>
    </r>
    <r>
      <rPr>
        <b/>
        <sz val="10"/>
        <rFont val="Arial Narrow"/>
        <family val="2"/>
        <charset val="238"/>
      </rPr>
      <t>PAS TEMELJI (nadstrešnice)</t>
    </r>
  </si>
  <si>
    <t>Ocenjeno! Končni obračun na podlagi armaturnih načrtov!</t>
  </si>
  <si>
    <r>
      <t xml:space="preserve">►REBRASTA ARMATURA S 500;  ø </t>
    </r>
    <r>
      <rPr>
        <b/>
        <sz val="10"/>
        <rFont val="Tw Cen MT"/>
        <family val="2"/>
        <charset val="238"/>
      </rPr>
      <t xml:space="preserve">≤ </t>
    </r>
    <r>
      <rPr>
        <b/>
        <sz val="10"/>
        <rFont val="Arial Narrow"/>
        <family val="2"/>
        <charset val="238"/>
      </rPr>
      <t>12 mm</t>
    </r>
  </si>
  <si>
    <r>
      <t xml:space="preserve">►REBRASTA ARMATURA S 500; ø </t>
    </r>
    <r>
      <rPr>
        <b/>
        <sz val="10"/>
        <rFont val="Tw Cen MT"/>
        <family val="2"/>
        <charset val="238"/>
      </rPr>
      <t>&gt;</t>
    </r>
    <r>
      <rPr>
        <b/>
        <sz val="7.25"/>
        <rFont val="Arial Narrow"/>
        <family val="2"/>
        <charset val="238"/>
      </rPr>
      <t xml:space="preserve"> </t>
    </r>
    <r>
      <rPr>
        <b/>
        <sz val="10"/>
        <rFont val="Arial Narrow"/>
        <family val="2"/>
        <charset val="238"/>
      </rPr>
      <t>12 mm</t>
    </r>
  </si>
  <si>
    <r>
      <t>►</t>
    </r>
    <r>
      <rPr>
        <b/>
        <sz val="10"/>
        <rFont val="Arial Narrow"/>
        <family val="2"/>
        <charset val="238"/>
      </rPr>
      <t>OPAŽ PASOVNIH TEMELJEV</t>
    </r>
  </si>
  <si>
    <t xml:space="preserve">Nabava, dobava in izdelava horizontalne hidroizolacije v sestavi:
-  1x hladni premaz; nanos hladnega bitumenskega premaza (npr. IBITOL HS) na suho in brezprašno površino AB konstrukcije, poraba 0,3 l/m2, sušenje premaza 24 ur,
- 1x  plastomerni bitumenski trak IZOTEKT V4 ali IZOTEM V4, točkovno varjen (proizvajalec Fragmat), izdelava 10 cm preklopov v prečni in 15 cm v vzdolžni smeri.
Stik v vogalu s steno v višini 10 cm se izdela z dvojnim trakom, kar je všteto v ceno.
Obračun v m2 tlorisne projekcije. </t>
  </si>
  <si>
    <t>►HORIZONTALNA HIDROIZOLACIJA  (pod tlaki)</t>
  </si>
  <si>
    <t xml:space="preserve">Nabava, dobava in izdelava horizontalne hidroizolacije v sestavi:
-  1x hladni premaz; nanos hladnega bitumenskega premaza (npr. IBITOL HS) na suho in brezprašno površino AB konstrukcije, poraba 0,3 l/m2, sušenje premaza 24 ur,
- 1x  plastomerni bitumenski trak IZOTEKT V4 PLUS ali IZOTEKT T4 PLUS V4, točkovno varjen (proizvajalec Fragmat), izdelava 15 cm v vzdolžni smeri.
Stik v vogalu s steno v višini 10 cm se izdela z dvojnim trakom, kar je všteto v ceno.
Širina pasu deb. zidu + min. 15 cm na vsaki strani za prelklope hidroizolacije.
Obračun v m2. </t>
  </si>
  <si>
    <t>►HORIZONTALNA HIDROIZOLACIJA  (pod zidovi)</t>
  </si>
  <si>
    <r>
      <t>►</t>
    </r>
    <r>
      <rPr>
        <b/>
        <sz val="10"/>
        <rFont val="Arial Narrow"/>
        <family val="2"/>
        <charset val="238"/>
      </rPr>
      <t>HIDROIZOLACIJA HIDROSTOP ELASTIK</t>
    </r>
  </si>
  <si>
    <t xml:space="preserve">Čiščenje objekta med izvajanjem del, ter zaključno čiščenje objekta , kompletno z odstranitvijo odpadkov iz objekta ter s transportom iz delovišča k pooblaščenemu zbiralcu gradbenih odpadkov in plačilo stročkov koriščenja deponije. 
Obračun v m2 : 1 x tlorisna površina prostorov. </t>
  </si>
  <si>
    <t xml:space="preserve">►ČIŠČENJE OBJEKTA </t>
  </si>
  <si>
    <r>
      <t>m</t>
    </r>
    <r>
      <rPr>
        <b/>
        <vertAlign val="superscript"/>
        <sz val="10"/>
        <rFont val="Arial Narrow"/>
        <family val="2"/>
        <charset val="238"/>
      </rPr>
      <t>3</t>
    </r>
  </si>
  <si>
    <t>►LESENA NADSTREŠNICA</t>
  </si>
  <si>
    <t xml:space="preserve">►POKRIVANJE STREHE </t>
  </si>
  <si>
    <r>
      <t>►</t>
    </r>
    <r>
      <rPr>
        <b/>
        <sz val="10"/>
        <rFont val="Arial Narrow"/>
        <family val="2"/>
        <charset val="238"/>
      </rPr>
      <t xml:space="preserve">V1  NOTRANJA VRATA  80 x 220  cm </t>
    </r>
  </si>
  <si>
    <t>Kompletna dobava in montaža enokrilnih notranjih vrat; vključno z vsem okovjem, pritrdilnim im tesnilnim materialom, zaključnimi letvicami, okovjem in podobno.</t>
  </si>
  <si>
    <r>
      <t>►</t>
    </r>
    <r>
      <rPr>
        <b/>
        <sz val="10"/>
        <rFont val="Arial Narrow"/>
        <family val="2"/>
        <charset val="238"/>
      </rPr>
      <t xml:space="preserve">V2  NOTRANJA VRATA  100 x 220  cm </t>
    </r>
  </si>
  <si>
    <t>SKUPAJ VRATA:</t>
  </si>
  <si>
    <t>OKNA IN VHODNA VRATA</t>
  </si>
  <si>
    <r>
      <t>►</t>
    </r>
    <r>
      <rPr>
        <b/>
        <sz val="10"/>
        <rFont val="Arial Narrow"/>
        <family val="2"/>
        <charset val="238"/>
      </rPr>
      <t>O1 - DVODELNO OKNO  70 x 150 cm</t>
    </r>
  </si>
  <si>
    <r>
      <t>►</t>
    </r>
    <r>
      <rPr>
        <b/>
        <sz val="10"/>
        <rFont val="Arial Narrow"/>
        <family val="2"/>
        <charset val="238"/>
      </rPr>
      <t>O2 - DVODELNO OKNO  115 x 150 cm</t>
    </r>
  </si>
  <si>
    <r>
      <t>►</t>
    </r>
    <r>
      <rPr>
        <b/>
        <sz val="10"/>
        <rFont val="Arial Narrow"/>
        <family val="2"/>
        <charset val="238"/>
      </rPr>
      <t>O3 - ENODELNO FIKSNO OKNO  230 x 265 cm</t>
    </r>
  </si>
  <si>
    <r>
      <t>►</t>
    </r>
    <r>
      <rPr>
        <b/>
        <sz val="10"/>
        <rFont val="Arial Narrow"/>
        <family val="2"/>
        <charset val="238"/>
      </rPr>
      <t>O4 - ENODELNO FIKSNO OKNO  210 x 265 cm</t>
    </r>
  </si>
  <si>
    <t xml:space="preserve">Kompletna obloga dobava in izdelava hidroizolacije debeline 0,3 cm v mokrih prostorih (kopalnica in pralnica), dvokomponentni fleksibilni tesnilni sistem na osnovi cementa in sintetičnih smol (kot npr.: HIDROSTOP ELASTIK AB - proizvajalca KEMA Puconci ali enakovredno), izvedena na AB estrih in na zid v višini 20 cm;  z nanašanjem v dveh slojih, armirana s stekleno mrežico, skupaj z gumiranimi poliestrskimi trakovi oz. manšetami z robno tkanino kot npr.ali enakovredno: KEMABAND trakovi. 
Obračun po m2 tlorisne projekcije prostora!
</t>
  </si>
  <si>
    <r>
      <rPr>
        <b/>
        <sz val="10"/>
        <rFont val="Arial Narrow"/>
        <family val="2"/>
        <charset val="238"/>
      </rPr>
      <t xml:space="preserve">►GRANITOGRES KERAMIKA   </t>
    </r>
    <r>
      <rPr>
        <sz val="10"/>
        <rFont val="Arial Narrow"/>
        <family val="2"/>
        <charset val="238"/>
      </rPr>
      <t>(pritl.) - SANITARIJE</t>
    </r>
  </si>
  <si>
    <r>
      <rPr>
        <b/>
        <sz val="10"/>
        <rFont val="Arial Narrow"/>
        <family val="2"/>
        <charset val="238"/>
      </rPr>
      <t xml:space="preserve">►GRANITOGRES KERAMIKA   </t>
    </r>
    <r>
      <rPr>
        <sz val="10"/>
        <rFont val="Arial Narrow"/>
        <family val="2"/>
        <charset val="238"/>
      </rPr>
      <t>(pritl.) - GARDEROBE</t>
    </r>
  </si>
  <si>
    <r>
      <rPr>
        <b/>
        <sz val="10"/>
        <rFont val="Arial Narrow"/>
        <family val="2"/>
        <charset val="238"/>
      </rPr>
      <t xml:space="preserve">►GRANITOGRES KERAMIKA   </t>
    </r>
    <r>
      <rPr>
        <sz val="10"/>
        <rFont val="Arial Narrow"/>
        <family val="2"/>
        <charset val="238"/>
      </rPr>
      <t>(pritl.) - TUŠI</t>
    </r>
  </si>
  <si>
    <r>
      <rPr>
        <b/>
        <sz val="10"/>
        <rFont val="Arial Narrow"/>
        <family val="2"/>
        <charset val="238"/>
      </rPr>
      <t xml:space="preserve">►GRANITOGRES  </t>
    </r>
    <r>
      <rPr>
        <sz val="10"/>
        <rFont val="Arial Narrow"/>
        <family val="2"/>
        <charset val="238"/>
      </rPr>
      <t>(pritl.); - KLUBSKI PROSTOR</t>
    </r>
  </si>
  <si>
    <t xml:space="preserve">Predvideno:
keramika I.. vrste, dim. 60 x 60 cm; deb. 9 mm, drsnost R11
Izbor keramike mora predhodno potrditi arhitekt!.
</t>
  </si>
  <si>
    <r>
      <rPr>
        <b/>
        <sz val="10"/>
        <rFont val="Arial Narrow"/>
        <family val="2"/>
        <charset val="238"/>
      </rPr>
      <t xml:space="preserve">►GRANITOGRES  </t>
    </r>
    <r>
      <rPr>
        <sz val="10"/>
        <rFont val="Arial Narrow"/>
        <family val="2"/>
        <charset val="238"/>
      </rPr>
      <t>(pritl.); - SHRAMBA, HODNIKI</t>
    </r>
  </si>
  <si>
    <r>
      <t>►STENSKA OBLOGA</t>
    </r>
    <r>
      <rPr>
        <sz val="10"/>
        <rFont val="Arial Narrow"/>
        <family val="2"/>
        <charset val="238"/>
      </rPr>
      <t xml:space="preserve"> (DELOVNI PULT)</t>
    </r>
  </si>
  <si>
    <r>
      <t>►STENSKA OBLOGA</t>
    </r>
    <r>
      <rPr>
        <sz val="10"/>
        <rFont val="Arial Narrow"/>
        <family val="2"/>
        <charset val="238"/>
      </rPr>
      <t xml:space="preserve">  - SANITARIJE 4,5,6</t>
    </r>
  </si>
  <si>
    <r>
      <t>►STENSKA OBLOGA</t>
    </r>
    <r>
      <rPr>
        <sz val="10"/>
        <rFont val="Arial Narrow"/>
        <family val="2"/>
        <charset val="238"/>
      </rPr>
      <t xml:space="preserve">  (GARDEROBE-TUŠI)</t>
    </r>
  </si>
  <si>
    <t>Predvidena višina oblaganja do stropa!</t>
  </si>
  <si>
    <t>Predvidena višina oblaganja 60 cm!</t>
  </si>
  <si>
    <r>
      <t>►NIZKOSTENSKA OBROBA</t>
    </r>
    <r>
      <rPr>
        <sz val="10"/>
        <rFont val="Arial Narrow"/>
        <family val="2"/>
        <charset val="238"/>
      </rPr>
      <t xml:space="preserve"> (1,2,7',8',9)</t>
    </r>
  </si>
  <si>
    <r>
      <t>m</t>
    </r>
    <r>
      <rPr>
        <b/>
        <vertAlign val="superscript"/>
        <sz val="10"/>
        <rFont val="Arial Narrow"/>
        <family val="2"/>
        <charset val="238"/>
      </rPr>
      <t>1</t>
    </r>
  </si>
  <si>
    <t>►ZAKLJUČNICA ZA KERAMIKO</t>
  </si>
  <si>
    <r>
      <t xml:space="preserve">Dodatne zahteve: </t>
    </r>
    <r>
      <rPr>
        <b/>
        <sz val="10"/>
        <rFont val="Arial Narrow"/>
        <family val="2"/>
        <charset val="238"/>
      </rPr>
      <t>XC1, XM1, PV-II</t>
    </r>
  </si>
  <si>
    <t>Podpiranje polmontažnega porobetonskega stropa.
Izvedba po navodilih proizvajalca kot napr.: Ytong ali enakovredno.
Obračun v v m2 tlorisne projekcije prostorov.</t>
  </si>
  <si>
    <r>
      <t>►</t>
    </r>
    <r>
      <rPr>
        <b/>
        <sz val="10"/>
        <rFont val="Arial Narrow"/>
        <family val="2"/>
        <charset val="238"/>
      </rPr>
      <t>BETON C25/30</t>
    </r>
    <r>
      <rPr>
        <sz val="10"/>
        <rFont val="Arial Narrow"/>
        <family val="2"/>
        <charset val="238"/>
      </rPr>
      <t>;</t>
    </r>
    <r>
      <rPr>
        <b/>
        <sz val="10"/>
        <rFont val="Arial Narrow"/>
        <family val="2"/>
        <charset val="238"/>
      </rPr>
      <t>TAL. PLOŠČA deb. 20 cm</t>
    </r>
  </si>
  <si>
    <r>
      <t xml:space="preserve">Dobava in vgrajevanje betona  </t>
    </r>
    <r>
      <rPr>
        <b/>
        <sz val="10"/>
        <rFont val="Arial Narrow"/>
        <family val="2"/>
        <charset val="238"/>
      </rPr>
      <t>C25/30</t>
    </r>
    <r>
      <rPr>
        <sz val="10"/>
        <rFont val="Arial Narrow"/>
        <family val="2"/>
        <charset val="238"/>
      </rPr>
      <t xml:space="preserve"> (SIST EN 206-1) v armirane konstrukcije; z vsemi pomožnimi deli in prenosi do mesta vgraditve. 
</t>
    </r>
    <r>
      <rPr>
        <b/>
        <sz val="10"/>
        <rFont val="Arial Narrow"/>
        <family val="2"/>
        <charset val="238"/>
      </rPr>
      <t xml:space="preserve">ODEBELITEV TALNE PLOŠČE - ROBNI TEMELJ. </t>
    </r>
    <r>
      <rPr>
        <sz val="10"/>
        <rFont val="Arial Narrow"/>
        <family val="2"/>
        <charset val="238"/>
      </rPr>
      <t xml:space="preserve">
Obračun v m3.</t>
    </r>
  </si>
  <si>
    <t>►BETON C25/30;ROBNI  TEMELJ</t>
  </si>
  <si>
    <r>
      <t xml:space="preserve">Dobava in vgrajevanje betona  </t>
    </r>
    <r>
      <rPr>
        <b/>
        <sz val="10"/>
        <rFont val="Arial Narrow"/>
        <family val="2"/>
        <charset val="238"/>
      </rPr>
      <t>C25/30</t>
    </r>
    <r>
      <rPr>
        <sz val="10"/>
        <rFont val="Arial Narrow"/>
        <family val="2"/>
        <charset val="238"/>
      </rPr>
      <t xml:space="preserve"> (SIST EN 206-1) v armirane konstrukcije; z vsemi pomožnimi deli in prenosi do mesta vgraditve. 
</t>
    </r>
    <r>
      <rPr>
        <b/>
        <sz val="10"/>
        <rFont val="Arial Narrow"/>
        <family val="2"/>
        <charset val="238"/>
      </rPr>
      <t xml:space="preserve">PASOVNI TEMELJI, preseka 0,12 -0,20 m3/m'. </t>
    </r>
    <r>
      <rPr>
        <sz val="10"/>
        <rFont val="Arial Narrow"/>
        <family val="2"/>
        <charset val="238"/>
      </rPr>
      <t xml:space="preserve">
Obračun v m3.</t>
    </r>
  </si>
  <si>
    <r>
      <t xml:space="preserve">Kompletna dobava in polaganje ločilne PE folije.  
</t>
    </r>
    <r>
      <rPr>
        <b/>
        <sz val="10"/>
        <rFont val="Arial Narrow"/>
        <family val="2"/>
        <charset val="238"/>
      </rPr>
      <t xml:space="preserve">LOČILNA FOLIJA. </t>
    </r>
    <r>
      <rPr>
        <sz val="10"/>
        <rFont val="Arial Narrow"/>
        <family val="2"/>
        <charset val="238"/>
      </rPr>
      <t xml:space="preserve">
Obračun v m2.</t>
    </r>
  </si>
  <si>
    <t>►LOČILNA FOLIJA (pod talno ploščo)</t>
  </si>
  <si>
    <r>
      <t xml:space="preserve">Dobava in vgrajevanje betona  </t>
    </r>
    <r>
      <rPr>
        <b/>
        <sz val="10"/>
        <rFont val="Arial Narrow"/>
        <family val="2"/>
        <charset val="238"/>
      </rPr>
      <t>C25/30</t>
    </r>
    <r>
      <rPr>
        <sz val="10"/>
        <rFont val="Arial Narrow"/>
        <family val="2"/>
        <charset val="238"/>
      </rPr>
      <t xml:space="preserve"> (SIST EN 206-1) v armirane konstrukcije; z vsemi pomožnimi deli in prenosi do mesta vgraditve. 
</t>
    </r>
    <r>
      <rPr>
        <b/>
        <sz val="10"/>
        <rFont val="Arial Narrow"/>
        <family val="2"/>
        <charset val="238"/>
      </rPr>
      <t xml:space="preserve">TALNA PLOŠČA,  0,12-0,30 m3/m2. </t>
    </r>
    <r>
      <rPr>
        <sz val="10"/>
        <rFont val="Arial Narrow"/>
        <family val="2"/>
        <charset val="238"/>
      </rPr>
      <t xml:space="preserve">
Obračun v m3; vključno z dilatacijami..</t>
    </r>
  </si>
  <si>
    <t>Dobava materiala in izdelava ravnega opaža roba talne plošče in robnega temelja;  skupaj s podpiranjem z  opiranjem, razopaževanjem, čiščenjem in zlaganjem opažev po končanih delih.
Obračun v m2.</t>
  </si>
  <si>
    <r>
      <t>►</t>
    </r>
    <r>
      <rPr>
        <b/>
        <sz val="10"/>
        <rFont val="Arial Narrow"/>
        <family val="2"/>
        <charset val="238"/>
      </rPr>
      <t>OPAŽ OBODA TALNE PLOŠČE IN TEMELJA</t>
    </r>
  </si>
  <si>
    <t>Lokacija : sanitarije (san. 4, san. 5)</t>
  </si>
  <si>
    <r>
      <t>►SS2-PREGRADNA STENA Z</t>
    </r>
    <r>
      <rPr>
        <sz val="10"/>
        <rFont val="Arial Narrow"/>
        <family val="2"/>
        <charset val="238"/>
      </rPr>
      <t xml:space="preserve">(1x) </t>
    </r>
    <r>
      <rPr>
        <b/>
        <sz val="10"/>
        <rFont val="Arial Narrow"/>
        <family val="2"/>
        <charset val="238"/>
      </rPr>
      <t>VRATI 146/185+8 cm</t>
    </r>
  </si>
  <si>
    <t>Lokacija : sanitarije (san. 4)</t>
  </si>
  <si>
    <t xml:space="preserve">Kompletna izdelava/dobava in montaža pregrade pri pisuarju, izdelane po zasnovi arhitekta, dim. cca 40/60 cm. </t>
  </si>
  <si>
    <t xml:space="preserve">►PS-PREGRADA-PISUAR </t>
  </si>
  <si>
    <t xml:space="preserve">Kompletna izdelava/dobava in montaža pregradnih sten v sanitarijah višine 2000 mm, za 100 mm dvignjenih od tal, z vgrajenimi 2 x enokrilnimi vrati (vrata dimenzije 700/1850 mm); izdelana po skici projektanta .  </t>
  </si>
  <si>
    <t>Lokacija : sanitarije (garderoba-tuš  7,8)</t>
  </si>
  <si>
    <t>►SS1- STENA Z DRSNIMI VRATI 262/290 cm</t>
  </si>
  <si>
    <t xml:space="preserve">Stene in vrata izdelani iz melaminskih kompakt plošč deb. 13 mm, kot npr. MAX Compact, 0080, barvo določi arhitekt, opremljeni z nerjavečim standardnim okovjem in veznimi elementi; vrata opremljena s tipsko nerjavečo kovinsko WC kljuko (kot npr. Hannelohre, 53108). </t>
  </si>
  <si>
    <t>Pregrada izdelana iz melaminskih kompakt plošč deb. 13 mm, kot npr. MAX Compact, 0080, barvo določi arhitekt,sidrano z nerjavečim pritrdilnim materilalom v nosilno steno.</t>
  </si>
  <si>
    <t xml:space="preserve">Kompletna izdelava/dobava in montaža pregradnih sten v gaerderobi, skupne višine cca 290 cm, z enokrilnimi drsnimi vrati (vrata dimenzije 800/210 mm); izdelana po skici projektanta .  </t>
  </si>
  <si>
    <t xml:space="preserve">Stene in vrata izdelani iz melaminskih kompakt plošč deb. 13 mm, kot npr. MAX Compact, 0080, barvo določi arhitekt, opremljeni z nerjavečim standardnim drsnim okovjem in veznimi elementi; vrata opremljena z inox kljuko. </t>
  </si>
  <si>
    <t>Pregradna stena je fiksirana v tla, steno in strop z inox U profili.</t>
  </si>
  <si>
    <t>Lokacija: tehnični prostor</t>
  </si>
  <si>
    <t>Kompletna izdelava toplotno izolacijske kontaktne tankoslojne fasade v sestavi:
Plošča iz kamene volne  (gorljivost A1) za kontaktne fasade kot napr. : proizvajalca Knauf Insulation  FKD-S (PTP-035), npr. weber.therm prestige PTP 035 ali enakovredno,  v deb. 5 cm. 
Pritrjevanje na zidano konstrukcijo po navodilih proizvajalca; poleg lepljenja (pasovno) tudi mehansko pritrjujemo z ustreznimi fasadnimi pritrdili  (5 /ploščo) ter čep za preprečitev toplotnih mostov.
Izdelava armirnega sloja s sistemskim lepilom  in alkalijsko odporno armirno mrežico iz steklenih vlaken natezne trdnosti 1500 N/mm v debelini 5 mm ter predhodno montažo vseh potrebnih pripomočkov. 
Obračun v m2 (vidna fasadna površina); vključno z zaključnim slojem po izboru arhitekta!</t>
  </si>
  <si>
    <t xml:space="preserve">Dobava materiala in izdelava cementnega ometa - kot podloga za keramiko, s predhodnim obrizgom in impregnacijo, montažo vseh potrebnih vodil, skupaj z vsemi pomožnimi, pripravljalnimi in zaključnimi deli, pripravami in napravami malt, delovnimi odri ter vsemi potrebnimi horizontalnimi in vertikalnimi transporti. 
Obračun v m2. </t>
  </si>
  <si>
    <r>
      <rPr>
        <b/>
        <sz val="10"/>
        <rFont val="Arial Narrow"/>
        <family val="2"/>
        <charset val="238"/>
      </rPr>
      <t xml:space="preserve">►OPLESK OMET. POVRŠIN </t>
    </r>
    <r>
      <rPr>
        <sz val="10"/>
        <rFont val="Arial Narrow"/>
        <family val="2"/>
        <charset val="238"/>
      </rPr>
      <t xml:space="preserve">s preddeli </t>
    </r>
  </si>
  <si>
    <t>OPOMBA: Vsi potrebni fasadni odri so zajeti v ceni na enoto fasaderskih del in se ne bodo posebej obračunavali!</t>
  </si>
  <si>
    <t>-Podlaga - OSB  plošče- zajeto pri tesarskih delih!</t>
  </si>
  <si>
    <t>-Toplotna izolacija:
toplotna izolacija kot npr.KNAUF INS. SMARTROOF TOP deb. 25-30 cm</t>
  </si>
  <si>
    <t>Nato se vgradi sloj trdih plošč v ustreznem naklonu napram odtočnim odprtinam, iz trde mineralne volne deb. 25-30 cm.</t>
  </si>
  <si>
    <t>-Hidroizolacijska membrana polimerna folija kot npr. 
 Sikaplan - 15G deb. 1,5 mm (v ceni zajeti tudi prekritje atike)</t>
  </si>
  <si>
    <t>Kompletna izdelava toplo zatesnjene ravne strehe na betonsko podlago.
Na podlago se namesti parno zaporo z ustrezno zaporno vrednostjo za prehod vodne pare.</t>
  </si>
  <si>
    <t>-Podlaga - zajeto pri gardbenih delih!</t>
  </si>
  <si>
    <t>Splošni opis:
- aluminij debeline 0,7 mm razv. šir. cca 600 mm (zunaj barvni legiran aluminij, spodnja stran zaščitni lak)  
- brez vidnega vijačenja</t>
  </si>
  <si>
    <t>-podlaga za obrobo R.Š. cca 490 mm,  izdelana iz OSB plošč debeline 30 mm v naklonu  
distančniki kot podkonstrukcija, sidrani v nosilno konstrukcijo,</t>
  </si>
  <si>
    <t>-podlaga za obrobo R.Š. cca 260 mm,  izdelana iz OSB plošč debeline 30 mm v naklonu  
distančniki kot podkonstrukcija, sidrani v nosilno konstrukcijo,</t>
  </si>
  <si>
    <t>Splošni opis:
- aluminij debeline 0,7 mm razv. šir. cca 260 mm (zunaj barvni legiran aluminij, spodnja stran zaščitni lak)  
- brez vidnega vijačenja</t>
  </si>
  <si>
    <r>
      <t>►</t>
    </r>
    <r>
      <rPr>
        <b/>
        <sz val="10"/>
        <rFont val="Arial Narrow"/>
        <family val="2"/>
        <charset val="238"/>
      </rPr>
      <t xml:space="preserve">Zbirni odtočniki F 100 mm </t>
    </r>
  </si>
  <si>
    <t>► Odtočne LTŽ cevi F 100, L = 200 cm</t>
  </si>
  <si>
    <r>
      <rPr>
        <b/>
        <sz val="10"/>
        <rFont val="Arial Narrow"/>
        <family val="2"/>
        <charset val="238"/>
      </rPr>
      <t>► Odtočne cevi F 100 mm</t>
    </r>
    <r>
      <rPr>
        <sz val="10"/>
        <rFont val="Arial Narrow"/>
        <family val="2"/>
        <charset val="238"/>
      </rPr>
      <t xml:space="preserve"> za odtok s strehe</t>
    </r>
  </si>
  <si>
    <t xml:space="preserve">Na talno nosilno konstrukcijo (talno ploščo) se vgradi sloj toplotne izolacije iz ekstrudiranega polistirena  v debelini 10 cm, s tlačno trdnostjo min. 300 kN/m2 , toplotna prevodnost λd = 0,035 W/mK.
</t>
  </si>
  <si>
    <t>Debelina mikroarmiranega cementnega estriha tlačne trdnosti  C 20/25, je 60 mm (mikro armatura po priporočilu proizvajalca je zajeta v ceni!).</t>
  </si>
  <si>
    <t>Kompletna izdelava plavajočega tlaka, s toplotno izolacijo, polaganje sistemske plošče za talno ogrevanje (predmet  strojnih inštalacij) višine 52 mm, mikro armirani cementni estrih.</t>
  </si>
  <si>
    <t>Izvajalec strojnih inštalacij položi in fiksira elemente talnega ogrevanja - sistemske plošče z razvodom.</t>
  </si>
  <si>
    <r>
      <rPr>
        <b/>
        <sz val="10"/>
        <rFont val="Arial Narrow"/>
        <family val="2"/>
        <charset val="238"/>
      </rPr>
      <t xml:space="preserve">►PLAVAJOČI PODI   - </t>
    </r>
    <r>
      <rPr>
        <sz val="10"/>
        <rFont val="Arial Narrow"/>
        <family val="2"/>
        <charset val="238"/>
      </rPr>
      <t>T2 ( tehnični prostor)</t>
    </r>
  </si>
  <si>
    <t xml:space="preserve">Na talno nosilno konstrukcijo (talno ploščo) se vgradi sloj toplotne izolacije iz ekstrudiranega polistirena  v debelini 8 cm, s tlačno trdnostjo min. 300 kN/m2 , toplotna prevodnost λd = 0,035 W/mK.
</t>
  </si>
  <si>
    <r>
      <rPr>
        <b/>
        <sz val="10"/>
        <rFont val="Arial Narrow"/>
        <family val="2"/>
        <charset val="238"/>
      </rPr>
      <t xml:space="preserve">►PRALNI OPLESK STEN </t>
    </r>
    <r>
      <rPr>
        <sz val="10"/>
        <rFont val="Arial Narrow"/>
        <family val="2"/>
        <charset val="238"/>
      </rPr>
      <t xml:space="preserve">s preddeli </t>
    </r>
  </si>
  <si>
    <t>Doplačilo za premaz sten s pralno barvo, kot nap. ali enakovredno: Jupol LATEX POLMAT, z dodatkom JUBOCIDA  5-7 % .</t>
  </si>
  <si>
    <t xml:space="preserve">Kompletna izdelava/dobava in montaža (kompletna postavitev) nadstrešnice nad teraso z masivno leseno konstrukcijo po detajlu dobavitelja ter ob predhodni potrditvi projektanta.
Vsi vidni deli morajo imeti posnete robove in skobljani! 
Predvideni so 4 stebri, sidrani v armirano betonski temelj, preko katerih nalega primarni nosilec ter nosilci za streho kateri  so na drugi strani pritrjeni na objekt.
Z zgornje strani so pritrjene OSB plošče ustrezne debeline, katere tudi služijo kot podloga  za ravno streho.
Atika (zajeti v ceni) je  opažena z OSB ploščami, kar služi kot podloga za finalno oblogo.
V ceni zajeti tudi vse potrebna pomožna dela in ves potrebni material. 
Obračun v m2 (tlorisne projekcije); vključno z vso potrebno zaščito (sistemski premaz za zunanje izpostavljene površine v tonu po izboru projektanta), ves potrebni nerjaveči sidrni in pritrdilni material in podobno. </t>
  </si>
  <si>
    <r>
      <t>►SPUŠČENI STROP</t>
    </r>
    <r>
      <rPr>
        <sz val="10"/>
        <rFont val="Arial Narrow"/>
        <family val="2"/>
        <charset val="238"/>
      </rPr>
      <t xml:space="preserve"> Z ZAKLJUČNIM SLOJEM (terasa)</t>
    </r>
  </si>
  <si>
    <t>►FASADA ATIKA TERASE</t>
  </si>
  <si>
    <t xml:space="preserve">Kompletna dobava in montaža zunanjih okenskih polic; po predloženemu opisu in načrtu arhitekture.
- zunanje okenske police z odkapnim robom, so aluminijaste, prefabricirane, barva antracit. Vgrajene na podlogi iz XPS izolacije v naklonu. 
Previs police oz. odkapni rob mora segati najmanj 4 cm preko zaključnega sloja fasade.
Vgradnja skladno z navodili proizvajalca in izvajalca fasade in po detajlih razvidnih iz načrta arhitekture.
Pod okensko polico je toplotno izolacijska plošča iz ekstrudiranega polistirena deb. 3  cm in s prevodnostjo 0,035 W/mK (zajeti v ceni postavke za okenske police).
V ceni zajeti tudi vgradnjo parne zapore.
Vgradnja Purpen ali lepljenje z npr. Sikaflex PRO 3WF.
Vgradnja po sistemu RAL montaže in skladno z navodili proizvajalca.
Obračun m' do razvite širine 25 cm, oz. v m2 pri razviti širini nad 25 cm; z vsemi preddeli.     </t>
  </si>
  <si>
    <t xml:space="preserve">►ZUNANJE OKENSKE POLICE ŠIR. cca  35 cm </t>
  </si>
  <si>
    <t>Kompletna dobava in montaža notranjih okenskih polic.
Notranje PVC okenske police. Vodobstojna površina, odporna proti praskam in obrabi v barvi po izbiri arhitekta ali naročnika. Zaslonka police višine 30 mm z zaobljenim robom R3.    
Obračun m' do razvite širine 25 cm, oz. v m2 pri razviti širini nad 25 cm; z vsemi preddeli.</t>
  </si>
  <si>
    <t xml:space="preserve">►NOTRANJE OKENSKE POLICE ŠIR. cca  40 cm </t>
  </si>
  <si>
    <r>
      <t xml:space="preserve">►WPC TALNA OBLOGA </t>
    </r>
    <r>
      <rPr>
        <sz val="10"/>
        <rFont val="Arial Narrow"/>
        <family val="2"/>
        <charset val="238"/>
      </rPr>
      <t>(terasa)</t>
    </r>
  </si>
  <si>
    <t>Kompletna dobava in montaža WPC (kompozit iz mešanice bambusa in plastične mase, ter lesne barve) poda za terase; izdelanega iz podložnih profilov preseka 30x35 mm v razmaku max. 35 cm in pohodne površine iz desk  preseka 150x25 mm. 
Na stiku dveh WPC desk morata biti dve podložni letvi in nikoli le ena. Vsak konec deske mora biti pritrjen na svojo podložno letev.
Pomembno: 
Pri direktnemu vijačenju je v WPC desko potrebno predhodno izvrtati izvrtino premera 4 mm. Pri vijačenju s pomočjo pritrdil (sponk) je potrebno v WPC podkonstrukcijo predhodno izvrtati izvrtino premera 2,5mm. WPC material ima namreč visoko gostoto, ki ne dovoljuje neposrednega vijačenja.
Zaključek WPC desk se pokrije z zaključno WPC letvijo oblike “L” (zaradi lepšega izgleda). Zaključne letve oblike “L” se nikoli ne montirajo ob zidovih in betonskih robnikih.
Zaključni pokrovček je namenjen pokrivanju ravnih zaključkov desk.
Izvedba po navodilih proizvajalca/dobavitelja.
Obračun v m2 tlorisne projekcije; vključno z vsemi sestavnimi elementi.</t>
  </si>
  <si>
    <t>Kompletna dobava in montaža prvovrstnih notranjih kamnitih okenskih polic deb. 30 mm z odkapnim robom.
Notranje okenskje police , srednji cenovi razred , po izbiri arhitekta ali naročnika.  Zaslonka police višine 30 mm z zaobljenim robom R3.    
Obračun m' do razvite širine 25 cm, oz. v m2 pri razviti širini nad 25 cm; z vsemi preddeli.</t>
  </si>
  <si>
    <t>Splošni opis:
- dvodelno okno, (zgoraj odpiranje na ventus, spodaj  kombinirano odpiranje), 
- zasteklitev s prosojnim steklom Ug = 0,7 W/m2K
- stekla imajo TGI ali podoben distančnik
-  skupna toplotna prehodnost okna Uw = 0,9 W/m2K,
- okno mora biti zatesnjeno z EPDM tesnili
- okenska krila se odpirajo po shemah
- notranje okenske police so kamnite (zajeto v ločeni postavki) 
- zunanje Alu okenske police (zajeto v ločeni postavki)i
- okna imajo ročni mehanizem za odpiranje.
- opremljeno je s tesnilno gumo in okovjem visokega kvalitetnega razreda in Alu kljuko</t>
  </si>
  <si>
    <r>
      <t>►</t>
    </r>
    <r>
      <rPr>
        <b/>
        <sz val="10"/>
        <rFont val="Arial Narrow"/>
        <family val="2"/>
        <charset val="238"/>
      </rPr>
      <t>BV1 - STENA Z DRSNIM KRILOM  257 x 265 cm</t>
    </r>
  </si>
  <si>
    <t>Splošni opis:
- dvodelna stena (fiksni del in drsno krilo), 
- zasteklitev s prosojnim steklom Ug = 0,7 W/m2K
- stekla imajo TGI ali podoben distančnik
- skupna toplotna prehodnost okna Uw = 0,9 W/m2K,
- zatesnjeno z EPDM tesnili
- odpiranje po shemah,
- talna vodila v nivoju tlaka,
- spodaj izolativni element višine cca 20 cm,  
- okna imajo ročni mehanizem za odpiranje.
- opremljeno je s tesnilno gumo in okovjem visokega kvalitetnega razreda in Alu kljuko</t>
  </si>
  <si>
    <t>Splošni opis:
- dvodelna zastekljena vrata (vrata in nadsvetloba), 
- zasteklitev s prosojnim steklom Ug = 0,7 W/m2K
- stekla imajo TGI ali podoben distančnik
- skupna toplotna prehodnost okna Uw = 0,9 W/m2K,
- zatesnjeno z EPDM tesnili
- odpiranje po shemah,
- spodaj izolativni element višine cca 20 cm,  
- nadsvetloba ima ročni mehanizem za odpiranje.
- opremljeno je s tesnilno gumo in okovjem visokega kvalitetnega razreda, cilindrična ključavnica  in Alu kljuko</t>
  </si>
  <si>
    <t>Splošni opis:
- dvodelna vrata (vrata in nadsvetloba), 
- zasteklitev nadsvetlobe s prosojnim steklom Ug = 0,7 W/m2K
- stekla imajo TGI ali podoben distančnik
- skupna toplotna prehodnost okna Uw = 0,9 W/m2K,
- zatesnjeno z EPDM tesnili
- odpiranje po shemah,
- spodaj izolativni element višine 20-25 cm,  
- nadsvetloba ima ročni mehanizem za odpiranje.
- opremljeno je s tesnilno gumo in protivlomnim okovjem visokega kvalitetnega razreda, cilindrična ključavnica, Alu eluksiran ročaj.</t>
  </si>
  <si>
    <t xml:space="preserve">►VV2 - ZUNANJA VRATA  165 x 265 cm </t>
  </si>
  <si>
    <t>Splošni opis:
- dvodelna dvokrilna vrata (vrata in nadsvetloba), 
- zasteklitev nadsvetlobe s prosojnim steklom Ug = 0,7 W/m2K
- stekla imajo TGI ali podoben distančnik
- skupna toplotna prehodnost okna Uw = 0,9 W/m2K,
- zatesnjeno z EPDM tesnili
- odpiranje po shemah,
- spodaj izolativni element višine 20-25 cm,  
- nadsvetloba ima ročni mehanizem za odpiranje.
- opremljeno je s tesnilno gumo in okovjem visokega kvalitetnega razreda, cilindrična ključavnica, Alu kljuka.</t>
  </si>
  <si>
    <t>Splošni opis:
-  notranja enokrilna vrata 
- vrata so vgrajena v lesenem podboju , širina podboja prilagojena debelini zidu
- vratno krilo je leseno  polno, mediapan  in obojestransko obloženo s plemenito  oblogo-ultrapas v barvi po izboru projektanta ter opremljeno z ABS zaključki
- krila elementa se odpirajo po shemah.
- vrata imajo ročni mehanizem za odpiranje na dosegu rok in so opremljene s tesnilno gumo, okovjem srednjega kvalitetnega razreda  in kljuko (kot npr. Hoppe).
Opremljena so s cilindrično ključavnico.</t>
  </si>
  <si>
    <t>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
Vgradnja  je suhomontažna. 
V ceni je potrebno zajeti vse za gotova vgrajena vrata in stene, z vsemi potrebnimi nosilnimi profili z vsem okovjem, tesnili, kljukami po izboru projektanta.  
Po dogovoru s projektantom strojnih inštalacij, so določena krila spodrezana za potrebe dovoda zraka!  
V ceni zajeti tudi vse potrebne obrobe, maske in zaključke po shemah in detajlih! 
Vse mere vzeti na mestu samem!</t>
  </si>
  <si>
    <t>-Toplotna izolacija:
toplotna izolacija kot npr.KNAUF INS. SMARTROOF TOP deb. 5-8 cm</t>
  </si>
  <si>
    <t xml:space="preserve">Kompletna izdelava toplo zatesnjene ravne strehe na podlago iz OSB plošč.
</t>
  </si>
  <si>
    <t>Na podlago se vgradi sloj trdih plošč iz trde mineralne volne deb. 5-8 cm (v naklonu napram odtočniku).</t>
  </si>
  <si>
    <r>
      <rPr>
        <b/>
        <sz val="10"/>
        <rFont val="Arial Narrow"/>
        <family val="2"/>
        <charset val="238"/>
      </rPr>
      <t xml:space="preserve">►PLAVAJOČI PODI  - </t>
    </r>
    <r>
      <rPr>
        <sz val="10"/>
        <rFont val="Arial Narrow"/>
        <family val="2"/>
        <charset val="238"/>
      </rPr>
      <t>T1 ( tlak )</t>
    </r>
  </si>
  <si>
    <t>B8.</t>
  </si>
  <si>
    <r>
      <t>►</t>
    </r>
    <r>
      <rPr>
        <b/>
        <sz val="10"/>
        <rFont val="Arial Narrow"/>
        <family val="2"/>
        <charset val="238"/>
      </rPr>
      <t>VERTIKALNA HIDROIZOLACIJA</t>
    </r>
  </si>
  <si>
    <r>
      <t>Kompletna dobava in polaganje izolacije iz ekstrudiranega polistirena : 
- XPS plošče s hrapavo (vafel) površino; (kot so StyrofoamIB ali Ursa Foam N-III-PZ-I ali Styrodur 2800C ali Fibran Etics GF, itd), 
Plošče so polno zalepljene na hidroizolacijo.
Lepilni sloj: nizko ekspandirna enokomponentna poliuretanska pena (kot je Fragmat Termifix ali enakovredno ) oziroma izbrana tesnilna malta tudi kot lepilna malta.
Pred uporabo neznanega (ali nesistemskega lepila) lepila preveriti njegovo kompatibilnost med polistirenom in bitumnom.
Obračun v m</t>
    </r>
    <r>
      <rPr>
        <vertAlign val="superscript"/>
        <sz val="10"/>
        <rFont val="Arial Narrow"/>
        <family val="2"/>
        <charset val="238"/>
      </rPr>
      <t>2</t>
    </r>
    <r>
      <rPr>
        <sz val="10"/>
        <rFont val="Arial Narrow"/>
        <family val="2"/>
        <charset val="238"/>
      </rPr>
      <t>.</t>
    </r>
  </si>
  <si>
    <r>
      <t>►</t>
    </r>
    <r>
      <rPr>
        <b/>
        <sz val="10"/>
        <rFont val="Arial Narrow"/>
        <family val="2"/>
        <charset val="238"/>
      </rPr>
      <t xml:space="preserve">XPS IZOLACIJA 20 cm </t>
    </r>
    <r>
      <rPr>
        <sz val="10"/>
        <rFont val="Arial Narrow"/>
        <family val="2"/>
        <charset val="238"/>
      </rPr>
      <t>(podstavek)</t>
    </r>
  </si>
  <si>
    <r>
      <t>►</t>
    </r>
    <r>
      <rPr>
        <b/>
        <sz val="10"/>
        <rFont val="Arial Narrow"/>
        <family val="2"/>
        <charset val="238"/>
      </rPr>
      <t xml:space="preserve">PODLAGA-IZRAVNAVA </t>
    </r>
    <r>
      <rPr>
        <sz val="10"/>
        <rFont val="Arial Narrow"/>
        <family val="2"/>
        <charset val="238"/>
      </rPr>
      <t>ZA VERT. HIDROIZOLACIJO</t>
    </r>
  </si>
  <si>
    <r>
      <t>►</t>
    </r>
    <r>
      <rPr>
        <b/>
        <sz val="10"/>
        <rFont val="Arial Narrow"/>
        <family val="2"/>
        <charset val="238"/>
      </rPr>
      <t>ZAŠČITA INŠTALACIJ Z BETONOM C 20/25</t>
    </r>
  </si>
  <si>
    <t>►Dobava in vzidava predpražnika 0,50-0,75 m2</t>
  </si>
  <si>
    <t>Kompletna dobava i vgradnja predpražnika v vroče pocinkani izvedbi, vključno z vzidavo okvirja predpražnika, ter obdelava podloge predpražnika v padcu proti odtoku, kompletno z izdelavo odtoka (mrežica in odtočna cev ustrezne dolžine do zbirne kanalete), vgrajenega v dno. Vključno z napravo malte in vsem drugim potrebnim materialom, vsemi prenosi materiala do mesta vgraditve ter z vsemi pomožnimi in pripravljalnimi deli</t>
  </si>
  <si>
    <r>
      <t>►</t>
    </r>
    <r>
      <rPr>
        <b/>
        <sz val="10"/>
        <rFont val="Arial Narrow"/>
        <family val="2"/>
        <charset val="238"/>
      </rPr>
      <t>POMIČNI ODRI</t>
    </r>
  </si>
  <si>
    <t>Lokacija: kanalizacija v objektu</t>
  </si>
  <si>
    <r>
      <t>►</t>
    </r>
    <r>
      <rPr>
        <b/>
        <sz val="10"/>
        <rFont val="Arial Narrow"/>
        <family val="2"/>
        <charset val="238"/>
      </rPr>
      <t>PVC CEVI DN 110 - FEKALNA KANALIZACIJA</t>
    </r>
  </si>
  <si>
    <r>
      <t>►</t>
    </r>
    <r>
      <rPr>
        <b/>
        <sz val="10"/>
        <rFont val="Arial Narrow"/>
        <family val="2"/>
        <charset val="238"/>
      </rPr>
      <t>PVC CEVI DN 50 - FEKALNA KANALIZACIJA</t>
    </r>
  </si>
  <si>
    <t>►FJ1_FEKALNI JAŠEK DN 600 ; gl.100 cm</t>
  </si>
  <si>
    <t>SKUPAJ KANALIZACIJA</t>
  </si>
  <si>
    <t>Kompletna izdelava drenaže ob objektu; izdelane iz betonske podlage (C12/15) - posteljice  z zagladitvijo,  drenažne cevi PVC DN 125, drenažnega nasutja (cca 0,2 m3/m1) ovitega v politlak filc (zaščita pred zablatenjem).
Obračun po 1,0 m kompletno izdelane drenaže; vključno s priključitvijo drenažne cevi na peskolov.</t>
  </si>
  <si>
    <t>►DRENAŽA OB OBJEKTU</t>
  </si>
  <si>
    <t>Kompletna dobava in montaža PVC kanalskih cevi (V OBJEKTU); vključno  priključni kosi, redukcijski kosi, kolena in ostalo, tesnilni trakovi in manšete ob prebojih, vezni in tesnilni material ter s priključitvijo na  kanalizacijsko omrežje.
Obračun v m'  za vsa dela in material; vključno s predhodno označbo.</t>
  </si>
  <si>
    <t>Kompletna dobava in montaža PVC kanalskih cevi SN8 (razne premostitve in zamenjava dotrajalega omrežja); vključno  priključni kosi, redukcijski kosi, kolena in ostalo, tesnilni trakovi in manšete ob prebojih, vezni in tesnilni material ter s priključitvijo na obstoječe kanalizacijsko omrežje.
Polaganje cevi v nasutje na peščeno posteljico deb. 10+DN/10 cm. 
Obračun v m'  za vsa dela in material; vključno s predhodno zakoličbo, s potrebnimi izkopi in zasipi, s peščeno posteljico, s priključitvijo na analizacijo in s potrebnim obbetoniranjem ter vzpostavitev okolice v prvotno stanje.</t>
  </si>
  <si>
    <t>Lokacija: zunanja fekalna kanalizacija (ocenjeno)</t>
  </si>
  <si>
    <r>
      <t>►</t>
    </r>
    <r>
      <rPr>
        <b/>
        <sz val="10"/>
        <rFont val="Arial Narrow"/>
        <family val="2"/>
        <charset val="238"/>
      </rPr>
      <t>PVC CEVI DN 150 - FEKALNA KANALIZACIJA</t>
    </r>
  </si>
  <si>
    <t>►PRIKLOP METEORNE KAN. NA OMREŽJE</t>
  </si>
  <si>
    <t>Kompletna izdelava priklopa kanalizacije na obstoječi jašek na parceli.
Obračun v kos za kompletno izdelani priklop ; vključno z vsemi spremljajočimi deli in s kompletnim materialom.</t>
  </si>
  <si>
    <t xml:space="preserve">Kompletna dobava in montaža peskolova za odtok strešne vode iz odtočnih cevi  iz obbetoniranih in pokonci postavljenih betonskih cevi z betonskim  vodotesnim dnom vse C 25/30 in z LTŽ pokrovom 400/400 (IMP art. 200 B). 
Dno in stene so 2 x premazane z vodotesnim premazom. 
V ceni je zajeti tudi priključke vtočnih in odtočnih cevi. 
Obračun v kos za kompletni peskolov.
V ceni zajeti tudi vsa  potrebna zemeljska dela, potrebne preboje, zatesnitve, obbetoniranje.
</t>
  </si>
  <si>
    <t xml:space="preserve">Kompletna dobava in montaža :
tipskih betonskih revizijskih jaškov DN 600 (npr. kot jaški tip NIVO skladen SIST EN 1917) z ravnim dnom, z okvirjem in LTŽ smradotesno rešetko.
Tipski betonski jašek z vgrajenimi priključki za bet. cevi in  PVC cevi SN8.
Pokrov  iz duktilne litine po standardu SIST-EN 124 razred obremenitve B125 kN,  DN 600 z vgrajenim protihrupnim vložkom, prostor za vzvod s katerim dvignemo zaklenjen pokrov, napisom kanalizacija.
V ceni zajeti tudi betonsko podlogo v debelini 20 cm in potrebno obetoniranje okoli priključkov z betonom C20/25.
Obračun v kos za kompletno izdelani jašek po opisu; vključno s pokrovom in z vsemi priključki.
Globina jaška je podana (kota pokrova kota dna).
V ceni zajeti tudi vsa  potrebna zemeljska dela, potrebne preboje, zatesnitve, obbetoniranje.
</t>
  </si>
  <si>
    <t>►P1_PESKOLOV DN 400 ; gl.100 cm</t>
  </si>
  <si>
    <t>KANALIZACIJSKA DELA (ocenjeno)</t>
  </si>
  <si>
    <t>►ČISTILNA NAPRAVA 8-10 PE</t>
  </si>
  <si>
    <t>Kompletna dobava/izdelava in montaža ponikovalnice iz perforiranih cevi in z drenažnim slojem; z obdelavo priključkov ter s povoznim LTŽ okvirjem C250.
Izvedba po navodilih projektanta.
Obračun v kos.</t>
  </si>
  <si>
    <t>►PONIKOVALNICA  DN 100 CM , GLOBINA 2,00 M</t>
  </si>
  <si>
    <t>►BETON C25/30;NOSILCI IN PREKLADE</t>
  </si>
  <si>
    <r>
      <t xml:space="preserve">Dobava in vgrajevanje betona  </t>
    </r>
    <r>
      <rPr>
        <b/>
        <sz val="10"/>
        <rFont val="Arial Narrow"/>
        <family val="2"/>
        <charset val="238"/>
      </rPr>
      <t>C25/30</t>
    </r>
    <r>
      <rPr>
        <sz val="10"/>
        <rFont val="Arial Narrow"/>
        <family val="2"/>
        <charset val="238"/>
      </rPr>
      <t xml:space="preserve"> (SIST EN 206-1) v armirane konstrukcije; z vsemi pomožnimi deli in prenosi do mesta vgraditve. 
</t>
    </r>
    <r>
      <rPr>
        <b/>
        <sz val="10"/>
        <rFont val="Arial Narrow"/>
        <family val="2"/>
        <charset val="238"/>
      </rPr>
      <t xml:space="preserve">TALNA PLOŠČA,  0,08-0,12 m3/m2. </t>
    </r>
    <r>
      <rPr>
        <sz val="10"/>
        <rFont val="Arial Narrow"/>
        <family val="2"/>
        <charset val="238"/>
      </rPr>
      <t xml:space="preserve">
Obračun v m3.</t>
    </r>
  </si>
  <si>
    <r>
      <t>►</t>
    </r>
    <r>
      <rPr>
        <b/>
        <sz val="10"/>
        <rFont val="Arial Narrow"/>
        <family val="2"/>
        <charset val="238"/>
      </rPr>
      <t>BETON C25/30</t>
    </r>
    <r>
      <rPr>
        <sz val="10"/>
        <rFont val="Arial Narrow"/>
        <family val="2"/>
        <charset val="238"/>
      </rPr>
      <t>;</t>
    </r>
    <r>
      <rPr>
        <b/>
        <sz val="10"/>
        <rFont val="Arial Narrow"/>
        <family val="2"/>
        <charset val="238"/>
      </rPr>
      <t>TAL. PLOŠČA deb. 12 cm</t>
    </r>
    <r>
      <rPr>
        <sz val="10"/>
        <rFont val="Arial Narrow"/>
        <family val="2"/>
        <charset val="238"/>
      </rPr>
      <t xml:space="preserve"> (terasa)</t>
    </r>
  </si>
  <si>
    <r>
      <t>►</t>
    </r>
    <r>
      <rPr>
        <b/>
        <sz val="10"/>
        <rFont val="Arial Narrow"/>
        <family val="2"/>
        <charset val="238"/>
      </rPr>
      <t xml:space="preserve"> OBETONIRANJE KANAL. CEVI  (objekt)</t>
    </r>
  </si>
  <si>
    <t>►OPAŽ  NOSILCEV  IN PREKLAD; s podpiranjem</t>
  </si>
  <si>
    <r>
      <t xml:space="preserve">► </t>
    </r>
    <r>
      <rPr>
        <b/>
        <sz val="10"/>
        <rFont val="Arial Narrow"/>
        <family val="2"/>
        <charset val="238"/>
      </rPr>
      <t>FASADNI ODRI</t>
    </r>
  </si>
  <si>
    <r>
      <t xml:space="preserve">Dobava in vgrajevanje betona  </t>
    </r>
    <r>
      <rPr>
        <b/>
        <sz val="10"/>
        <rFont val="Arial Narrow"/>
        <family val="2"/>
        <charset val="238"/>
      </rPr>
      <t>C25/30</t>
    </r>
    <r>
      <rPr>
        <sz val="10"/>
        <rFont val="Arial Narrow"/>
        <family val="2"/>
        <charset val="238"/>
      </rPr>
      <t xml:space="preserve"> (SIST EN 206-1) v armirane konstrukcije; z vsemi pomožnimi deli in prenosi do mesta vgraditve. 
</t>
    </r>
    <r>
      <rPr>
        <b/>
        <sz val="10"/>
        <rFont val="Arial Narrow"/>
        <family val="2"/>
        <charset val="238"/>
      </rPr>
      <t xml:space="preserve">NOSILCI IN PREKLADE. </t>
    </r>
    <r>
      <rPr>
        <sz val="10"/>
        <rFont val="Arial Narrow"/>
        <family val="2"/>
        <charset val="238"/>
      </rPr>
      <t xml:space="preserve">
Obračun v m3.</t>
    </r>
  </si>
  <si>
    <r>
      <t xml:space="preserve">Dobava in vgrajevanje betona  </t>
    </r>
    <r>
      <rPr>
        <b/>
        <sz val="10"/>
        <rFont val="Arial Narrow"/>
        <family val="2"/>
        <charset val="238"/>
      </rPr>
      <t>C12/15</t>
    </r>
    <r>
      <rPr>
        <sz val="10"/>
        <rFont val="Arial Narrow"/>
        <family val="2"/>
        <charset val="238"/>
      </rPr>
      <t xml:space="preserve"> (SIST EN 206-1) v nearmirane konstrukcije; z vsemi pomožnimi deli in prenosi do mesta vgraditve. 
</t>
    </r>
    <r>
      <rPr>
        <b/>
        <sz val="10"/>
        <rFont val="Arial Narrow"/>
        <family val="2"/>
        <charset val="238"/>
      </rPr>
      <t xml:space="preserve">PODLOŽNI BETON POD TEMELJI, pr, 0,08-0,12 </t>
    </r>
    <r>
      <rPr>
        <sz val="10"/>
        <rFont val="Arial Narrow"/>
        <family val="2"/>
        <charset val="238"/>
      </rPr>
      <t>m3/m2. 
Obračun v m3.</t>
    </r>
  </si>
  <si>
    <t>►PODBETON C12/15;POD PAS. TEMELJI deb. 10 cm</t>
  </si>
  <si>
    <t>Ocenjeno!!</t>
  </si>
  <si>
    <t>A6.</t>
  </si>
  <si>
    <t>IGOR PRIMAŽIČ, univ. dipl. inž.arh.</t>
  </si>
  <si>
    <t>TENIŠKA IGRIŠČA S SPREMLJAJOČIMI OBJEKTI</t>
  </si>
  <si>
    <t>OBČINA LAŠKO,
Mestna ulica 2, 3270 Laško</t>
  </si>
  <si>
    <r>
      <t xml:space="preserve">OPOMBA: </t>
    </r>
    <r>
      <rPr>
        <b/>
        <u/>
        <sz val="11"/>
        <rFont val="Arial Narrow"/>
        <family val="2"/>
        <charset val="238"/>
      </rPr>
      <t xml:space="preserve">v ceni niso zajeti stroški </t>
    </r>
    <r>
      <rPr>
        <b/>
        <sz val="11"/>
        <rFont val="Arial Narrow"/>
        <family val="2"/>
        <charset val="238"/>
      </rPr>
      <t>za:</t>
    </r>
  </si>
  <si>
    <t>KANALIZACIJSKA DELA</t>
  </si>
  <si>
    <t>5 % OD A1.0-A6.0)</t>
  </si>
  <si>
    <t>SPREMLJAJOČI OBJEKT</t>
  </si>
  <si>
    <t>5 % OD B1.0-B11.0)</t>
  </si>
  <si>
    <t>NADKRITJE TENIŠKEGA IGRIŠČA</t>
  </si>
  <si>
    <r>
      <t>Zasip  ob objektu z obstoječim prebranim izkopanim nasipnim materialom; s potrebnim dovozom iz začasne deponije, planiranjem, premeti, razstiranjem in utrjevanjem po plasteh do zahtevane zbitosti.
Obračun v m</t>
    </r>
    <r>
      <rPr>
        <vertAlign val="superscript"/>
        <sz val="10"/>
        <rFont val="Arial Narrow"/>
        <family val="2"/>
        <charset val="238"/>
      </rPr>
      <t>3</t>
    </r>
    <r>
      <rPr>
        <sz val="10"/>
        <rFont val="Arial Narrow"/>
        <family val="2"/>
        <charset val="238"/>
      </rPr>
      <t>.</t>
    </r>
  </si>
  <si>
    <t>►IZKOP ZA PAS. TEMELJE IN POGLOBITVE</t>
  </si>
  <si>
    <r>
      <t>►TAMPON-NASUTJE  deb. 30 cm</t>
    </r>
    <r>
      <rPr>
        <sz val="10"/>
        <rFont val="Arial Narrow"/>
        <family val="2"/>
        <charset val="238"/>
      </rPr>
      <t xml:space="preserve"> (teerasa)</t>
    </r>
  </si>
  <si>
    <r>
      <t xml:space="preserve">►ZASIP Z OBST. MATERIALOM </t>
    </r>
    <r>
      <rPr>
        <sz val="10"/>
        <rFont val="Arial Narrow"/>
        <family val="2"/>
        <charset val="238"/>
      </rPr>
      <t>(ob objektu) -ocena</t>
    </r>
  </si>
  <si>
    <t>Izkop v terenu III.-IV  kategorije, globine  do 1,0 m; vključno s sprotnim nakladanjem na transportno sredstvo in odvozom na začasno deponijo v razdalji do 300 m.
Vsa dela je potrebno izvajati na podlagi zahtev s strani odgovornega geomehanika in odgovornga projektanta gradbenih konstrukcij! 
Obračun v m3.</t>
  </si>
  <si>
    <r>
      <t xml:space="preserve">►OPAŽ ODPRTIN vel. </t>
    </r>
    <r>
      <rPr>
        <sz val="10"/>
        <rFont val="Symbol"/>
        <family val="1"/>
        <charset val="2"/>
      </rPr>
      <t>£</t>
    </r>
    <r>
      <rPr>
        <sz val="10"/>
        <rFont val="Arial Narrow"/>
        <family val="2"/>
        <charset val="238"/>
      </rPr>
      <t xml:space="preserve"> 0,05 m2, v talni plošči</t>
    </r>
  </si>
  <si>
    <r>
      <t xml:space="preserve">►OPAŽ ODPRTIN vel. </t>
    </r>
    <r>
      <rPr>
        <sz val="10"/>
        <rFont val="Symbol"/>
        <family val="1"/>
        <charset val="2"/>
      </rPr>
      <t>£</t>
    </r>
    <r>
      <rPr>
        <sz val="10"/>
        <rFont val="Arial Narrow"/>
        <family val="2"/>
        <charset val="238"/>
      </rPr>
      <t xml:space="preserve"> 0,05 m2, v krovni plošči </t>
    </r>
  </si>
  <si>
    <t xml:space="preserve">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
Izdelava, dobava in montaža zasteklitev.
Vgradnja  je suhomontažna,  v skladu z zahtevami RAL montaže! 
V ceni je potrebno zajeti vse za gotova vgrajena okna, vrata in stene, z vsemi potrebnimi nosilnimi profili z vsem okovjem, tesnili, kljukami po izboru projektanta.
Razdelitve na polja po shemah. 
Vse mere preveriti na mestu samem, še pred naročilom v delavnici! 
V ceni zajeti tudi vse potrebne obrobe, maske in zaključke po shemah in detajlih! </t>
  </si>
  <si>
    <t>Opomba : Preveri max. velikost (steklo)</t>
  </si>
  <si>
    <t xml:space="preserve">Kompletna izdelava geološkega poročila za potrebe gradnje objekta, preverba temeljenja,  s strani pooblaščenega projektanta.  
</t>
  </si>
  <si>
    <t xml:space="preserve">PROJEKT IZVEDENIH DEL. 
Po ponudbi pooblaščenega projektanta.
</t>
  </si>
  <si>
    <t>Naroči investitor !</t>
  </si>
  <si>
    <t>investitor</t>
  </si>
  <si>
    <t>5 % OD B1.0-B5.0)</t>
  </si>
  <si>
    <t>Izkop za potrebe čistilne naprave, jaškov in ponikovalnic  z začasnim odlaganjem materiala 1,00 m od roba izkopa.
Delo zajema izkop pretežno v nasipnem (zbitem) materialu, deloma v zemljišču III. kategorije, z ločenim odlaganjem materiala na primerni razdalji od roba izkopa ter zaščito podlage ter s kasnejšim zasipom in s potrebno izravnavo in utrjevanjem.
Višek izkopanega materiala je potrebno odpeljati na trajno odlagališče (ocena 15 %); s plačilom vseh stroškov deponije.</t>
  </si>
  <si>
    <r>
      <t>►</t>
    </r>
    <r>
      <rPr>
        <b/>
        <sz val="10"/>
        <rFont val="Arial Narrow"/>
        <family val="2"/>
        <charset val="238"/>
      </rPr>
      <t>Izkop z začasnim odl. materiala + zasip + odvoz</t>
    </r>
  </si>
  <si>
    <r>
      <t xml:space="preserve">Dobava, rezanje in vgrajevanje srednje zahtevne mrežne armature S 500. 
Obračun v kg.
</t>
    </r>
    <r>
      <rPr>
        <b/>
        <sz val="10"/>
        <rFont val="Arial Narrow"/>
        <family val="2"/>
        <charset val="238"/>
      </rPr>
      <t xml:space="preserve">MREŽNA ARMATURA. </t>
    </r>
    <r>
      <rPr>
        <sz val="10"/>
        <rFont val="Arial Narrow"/>
        <family val="2"/>
        <charset val="238"/>
      </rPr>
      <t xml:space="preserve">
Obračun v kg.</t>
    </r>
  </si>
  <si>
    <r>
      <t>►</t>
    </r>
    <r>
      <rPr>
        <b/>
        <sz val="10"/>
        <rFont val="Arial Narrow"/>
        <family val="2"/>
        <charset val="238"/>
      </rPr>
      <t>NOTRANJA KONTAKTNA FASADA deb. 5 cm</t>
    </r>
  </si>
  <si>
    <r>
      <t>►</t>
    </r>
    <r>
      <rPr>
        <b/>
        <sz val="10"/>
        <rFont val="Arial Narrow"/>
        <family val="2"/>
        <charset val="238"/>
      </rPr>
      <t>Obdelava odprtin vel. do 0,05  m2</t>
    </r>
  </si>
  <si>
    <r>
      <t>►</t>
    </r>
    <r>
      <rPr>
        <b/>
        <sz val="10"/>
        <rFont val="Arial Narrow"/>
        <family val="2"/>
        <charset val="238"/>
      </rPr>
      <t>Vzidava-obzidava  vel. 0,15 do 0,50 m2</t>
    </r>
  </si>
  <si>
    <r>
      <t xml:space="preserve">Kompletna dobava in montaža čistilne naprave za 8-10 PE, (kot napr.: ROTO Eco Blue čistilna naprava); vključno s predhodno izdelavo armirano betonske podloge-temelja in potrebnimi zemeljskimi deli (vključno izkop in obsip-zasip ter odvoz viška izkopanega materiala na trajno odlagališče). 
Vkopana PE posoda, </t>
    </r>
    <r>
      <rPr>
        <sz val="10"/>
        <rFont val="GreekS"/>
        <charset val="238"/>
      </rPr>
      <t>Φ</t>
    </r>
    <r>
      <rPr>
        <sz val="8.5"/>
        <rFont val="Arial Narrow"/>
        <family val="2"/>
        <charset val="238"/>
      </rPr>
      <t xml:space="preserve"> 2300 mm , h = 2520 mm.</t>
    </r>
    <r>
      <rPr>
        <sz val="10"/>
        <rFont val="Arial Narrow"/>
        <family val="2"/>
        <charset val="238"/>
      </rPr>
      <t xml:space="preserve"> 
Pregradna stena z integriranim MBBr sistemom .
Vstopni jašek 800 mm L= 500, polietilenski pohodni pokrov in podobno. 
Izvedba po navodilih proizvajalca.
Obračun v kpl; vključno z vgradnjo in zagonom ter z vso potrebno dokumentacijo za potrebe tehničnega pregleda.</t>
    </r>
  </si>
  <si>
    <r>
      <t xml:space="preserve">Stena je dvignjena od tal z inox nosilci </t>
    </r>
    <r>
      <rPr>
        <sz val="10"/>
        <rFont val="GreekS"/>
        <charset val="238"/>
      </rPr>
      <t>Φ</t>
    </r>
    <r>
      <rPr>
        <sz val="10"/>
        <rFont val="Arial Narrow"/>
        <family val="2"/>
        <charset val="238"/>
      </rPr>
      <t xml:space="preserve"> 15 mm in inox podnožje </t>
    </r>
    <r>
      <rPr>
        <sz val="10"/>
        <rFont val="GreekS"/>
        <charset val="238"/>
      </rPr>
      <t>Φ</t>
    </r>
    <r>
      <rPr>
        <sz val="10"/>
        <rFont val="Arial Narrow"/>
        <family val="2"/>
        <charset val="238"/>
      </rPr>
      <t xml:space="preserve"> 50 mm, s pritrditvijo v tla.
Vrata so opremljena z inox tečaji, obojestransjkko kljuko ter zapah z notranje strani (z možnostjo odpioranja od zunaj). 
Na zgornji strani se panel vpne v inox držala 10/5 cm , ki so pritrjena na inox nosilno cev </t>
    </r>
    <r>
      <rPr>
        <sz val="10"/>
        <rFont val="GreekS"/>
        <charset val="238"/>
      </rPr>
      <t>Φ</t>
    </r>
    <r>
      <rPr>
        <sz val="10"/>
        <rFont val="Arial Narrow"/>
        <family val="2"/>
        <charset val="238"/>
      </rPr>
      <t xml:space="preserve"> 30 mm. 
Pri steni se panel vpne v inox držala 10/6,5 cm  (3 x po višini) s pritrditvijo v steno. Na steno ob vratih se pričvrsti tudi dva inox obešalnika (zajeti v ceni).  </t>
    </r>
  </si>
  <si>
    <t>A1.1.</t>
  </si>
  <si>
    <t>A1.2.</t>
  </si>
  <si>
    <t>A1.3.</t>
  </si>
  <si>
    <t>A1.4.</t>
  </si>
  <si>
    <t>A2.1.</t>
  </si>
  <si>
    <t>A2.3.</t>
  </si>
  <si>
    <t>A2.4.</t>
  </si>
  <si>
    <t>A2.5.</t>
  </si>
  <si>
    <t>A2.6.</t>
  </si>
  <si>
    <t>A2.7.</t>
  </si>
  <si>
    <t>A2.8.</t>
  </si>
  <si>
    <t>A2.9.</t>
  </si>
  <si>
    <t>A3.1.</t>
  </si>
  <si>
    <t>A3.2.</t>
  </si>
  <si>
    <t>A3.3.</t>
  </si>
  <si>
    <t>A3.4.</t>
  </si>
  <si>
    <t>A3.5.</t>
  </si>
  <si>
    <t>A3.6.</t>
  </si>
  <si>
    <t>A3.7.</t>
  </si>
  <si>
    <t>A3.8.</t>
  </si>
  <si>
    <t>A3.9.</t>
  </si>
  <si>
    <t>A3.10.</t>
  </si>
  <si>
    <t>A3.11.</t>
  </si>
  <si>
    <t>A3.12.</t>
  </si>
  <si>
    <t>A3.13.</t>
  </si>
  <si>
    <t>A4.1.</t>
  </si>
  <si>
    <t>A4.2.</t>
  </si>
  <si>
    <t>A4.3.</t>
  </si>
  <si>
    <t>A4.4.</t>
  </si>
  <si>
    <t>A4.5.</t>
  </si>
  <si>
    <t>A4.6.</t>
  </si>
  <si>
    <t>A5.1.</t>
  </si>
  <si>
    <t>A5.2.</t>
  </si>
  <si>
    <t>A5.3.</t>
  </si>
  <si>
    <t>A5.4.</t>
  </si>
  <si>
    <t>A5.5.</t>
  </si>
  <si>
    <t>A5.6.</t>
  </si>
  <si>
    <t>A5.7.</t>
  </si>
  <si>
    <t>A5.8.</t>
  </si>
  <si>
    <t>A5.9.</t>
  </si>
  <si>
    <t>A5.10.</t>
  </si>
  <si>
    <t>A5.11.</t>
  </si>
  <si>
    <t>A5.12.</t>
  </si>
  <si>
    <t>A5.13.</t>
  </si>
  <si>
    <t>A5.14.</t>
  </si>
  <si>
    <t>A5.15.</t>
  </si>
  <si>
    <t>A5.16.</t>
  </si>
  <si>
    <t>A5.17.</t>
  </si>
  <si>
    <t>A5.18.</t>
  </si>
  <si>
    <t>A6.1.</t>
  </si>
  <si>
    <t>A6.2.</t>
  </si>
  <si>
    <t>A6.3.</t>
  </si>
  <si>
    <t>A6.4.</t>
  </si>
  <si>
    <t>A6.5.</t>
  </si>
  <si>
    <t>A6.6.</t>
  </si>
  <si>
    <t>A6.7.</t>
  </si>
  <si>
    <t>A6.8.</t>
  </si>
  <si>
    <t>A6.9.</t>
  </si>
  <si>
    <t>A2.2.</t>
  </si>
  <si>
    <t>B2.1.</t>
  </si>
  <si>
    <t>B3.1.</t>
  </si>
  <si>
    <t>B3.2.</t>
  </si>
  <si>
    <t xml:space="preserve">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
V ceni je potrebno zajeti vse za dobavo in montažo vrat z vsemi potrebnimi nosilnimi profili z vsem okovjem, tesnili, kljukami po izboru projektanta,  vse potrebne obrobe, maske in zaključke po shemah in detajlih!  
Razdelitve na polja po shemah. </t>
  </si>
  <si>
    <t>Kompletna dobava in montaža zunanjih alu enokrilnih vrat (kot napr. ALU K TIP 55 N ali enakovredno).
Zapiralno okovje in vsi vijaki so iz inoxa - sistemski atest. Površinska obdelava profilov (prašna barva po izboru
projektanta RAL predvidoma 9006)
Vse mere vzeti na mestu samem!</t>
  </si>
  <si>
    <t>►BETON C25/30; VERTIKALNE VEZI IN STEBRI</t>
  </si>
  <si>
    <r>
      <t xml:space="preserve">Dobava in vgrajevanje betona  </t>
    </r>
    <r>
      <rPr>
        <b/>
        <sz val="10"/>
        <rFont val="Arial Narrow"/>
        <family val="2"/>
        <charset val="238"/>
      </rPr>
      <t>C25/30</t>
    </r>
    <r>
      <rPr>
        <sz val="10"/>
        <rFont val="Arial Narrow"/>
        <family val="2"/>
        <charset val="238"/>
      </rPr>
      <t xml:space="preserve"> (SIST EN 206-1) v armirane konstrukcije; z vsemi pomožnimi deli in prenosi do mesta vgraditve. 
</t>
    </r>
    <r>
      <rPr>
        <b/>
        <sz val="10"/>
        <rFont val="Arial Narrow"/>
        <family val="2"/>
        <charset val="238"/>
      </rPr>
      <t>ARMIRANO BETONSKE VERTIKALNE VEZI IN STEBRI</t>
    </r>
    <r>
      <rPr>
        <sz val="10"/>
        <rFont val="Arial Narrow"/>
        <family val="2"/>
        <charset val="238"/>
      </rPr>
      <t xml:space="preserve">
Obračun v m</t>
    </r>
    <r>
      <rPr>
        <vertAlign val="superscript"/>
        <sz val="10"/>
        <rFont val="Arial Narrow"/>
        <family val="2"/>
        <charset val="238"/>
      </rPr>
      <t>3</t>
    </r>
    <r>
      <rPr>
        <sz val="10"/>
        <rFont val="Arial Narrow"/>
        <family val="2"/>
        <charset val="238"/>
      </rPr>
      <t>.</t>
    </r>
  </si>
  <si>
    <t>►BETON C25/30; STROPNA PLOŠČA IN H. VEZI</t>
  </si>
  <si>
    <r>
      <t xml:space="preserve">Dobava in vgrajevanje betona  </t>
    </r>
    <r>
      <rPr>
        <b/>
        <sz val="10"/>
        <rFont val="Arial Narrow"/>
        <family val="2"/>
        <charset val="238"/>
      </rPr>
      <t>C25/30</t>
    </r>
    <r>
      <rPr>
        <sz val="10"/>
        <rFont val="Arial Narrow"/>
        <family val="2"/>
        <charset val="238"/>
      </rPr>
      <t xml:space="preserve"> (SIST EN 206-1) v armirane konstrukcije; z vsemi pomožnimi deli in prenosi do mesta vgraditve. 
</t>
    </r>
    <r>
      <rPr>
        <b/>
        <sz val="10"/>
        <rFont val="Arial Narrow"/>
        <family val="2"/>
        <charset val="238"/>
      </rPr>
      <t>STROPNA  PLOŠČA IN HOR. VEZI</t>
    </r>
    <r>
      <rPr>
        <sz val="10"/>
        <rFont val="Arial Narrow"/>
        <family val="2"/>
        <charset val="238"/>
      </rPr>
      <t xml:space="preserve">
Obračun v m3.</t>
    </r>
  </si>
  <si>
    <r>
      <t>►</t>
    </r>
    <r>
      <rPr>
        <b/>
        <sz val="10"/>
        <rFont val="Arial Narrow"/>
        <family val="2"/>
        <charset val="238"/>
      </rPr>
      <t>PODP. AB STROPA</t>
    </r>
    <r>
      <rPr>
        <sz val="10"/>
        <rFont val="Arial Narrow"/>
        <family val="2"/>
        <charset val="238"/>
      </rPr>
      <t xml:space="preserve">; v.p. do </t>
    </r>
    <r>
      <rPr>
        <b/>
        <sz val="10"/>
        <rFont val="Arial Narrow"/>
        <family val="2"/>
        <charset val="238"/>
      </rPr>
      <t>3,60 m</t>
    </r>
  </si>
  <si>
    <t>A4.7.</t>
  </si>
  <si>
    <t>►OPAŽ  VERTIKALNIH VEZI</t>
  </si>
  <si>
    <t>Dobava materiala in izdelava opaža vertikalnih vezi in stebrov; skupaj z  opiranjem, razopaževanjem, čiščenjem in zlaganjem opažev po končanih delih.
Obračun v m2, oz. robovi odprtin v m'.</t>
  </si>
  <si>
    <t xml:space="preserve">Zidanje nosilnih zidov opečnih zidakov deb. 25 cm  (kot npr: POROTHERM 25 S P+E ali enakovredno),  srednja tlačna trdnost 10 N/mm2, vol. masa 718 kg/m3,  U = 0,3 W/m2K, v lepilni malti proizvajalca,  z vsemi pomožnimi deli in prenosi.
Dimenzije opeke 37,5 x 25 x 23,8 cm
Obračun v m3!
</t>
  </si>
  <si>
    <r>
      <t>►</t>
    </r>
    <r>
      <rPr>
        <b/>
        <sz val="10"/>
        <rFont val="Arial Narrow"/>
        <family val="2"/>
        <charset val="238"/>
      </rPr>
      <t>NOTRANJI  OMET ZIDOV</t>
    </r>
  </si>
  <si>
    <t xml:space="preserve">Zidanje atike iz opečnih zidakov deb. 25 cm  (kot npr: POROTHERM 25 S P+E ali enakovredno),  srednja tlačna trdnost 10 N/mm2, vol. masa 718 kg/m3,  U = 0,3 W/m2K, v lepilni malti proizvajalca,  z vsemi pomožnimi deli in prenosi.
Dimenzije opeke 37,5 x 25 x 23,8 cm
Obračun v m3!
</t>
  </si>
  <si>
    <t>►ZID IZ POROTERM DEB. 25 CM  (ATIKA)</t>
  </si>
  <si>
    <t xml:space="preserve">Dobava materiala in izdelava stenskega apnenenocementnega ometa v debelini 2 cm , na predhodno očiščeno podlago obdelavo.
Obračun v m2 ; vključno s predhodno izdelavo prednamaza  za boljši sprijem, z vsemi pomožnimi, pripravljalnimi in zaključnimi deli, pripravami in napravami malt, delovnimi odri ter vsemi potrebnimi horizontalnimi in vertikalnimi transporti. 
Obračun v m2. </t>
  </si>
  <si>
    <t>►ZID IZ POROTERHM DEB. 25 CM</t>
  </si>
  <si>
    <t>Kompletna izdelava plavajočega tlaka, s toplotno izolacijo, mikro armirani cementni estrih z zagladitvijo kot finalni tlak.</t>
  </si>
  <si>
    <t>Debelina mikroarmiranega cementnega estriha tlačne trdnosti  C 20/25, je 60 mm (mikro armatura po priporočilu proizvajalca je zajeta v ceni!).
Estrihu dodamo kvarčni posip in zagladimo kot finalni tlak.</t>
  </si>
  <si>
    <t xml:space="preserve">Kompletna izdelava opleska  AB stropov z disperzijsko barvo barvo; min. 2 x  v tonu po izboru arhitekta. Kompletno s pripravo podloge  (čiščenje, akril emulzija, kitanje in brušenje); z vsemi pomožnimi deli, odri, transporti in prenosi materiala do mesta obdelave. 
Premaz kot napr. ali enakovredno: Jupol GOLD, z dodatkom JUBOCIDA  5-7 % .
</t>
  </si>
  <si>
    <t>SESTAVA kot npr.:
-zaključni omet - Baumit StarTop  
-osnovni premaz - Baumit UniPrimer
-osnovni armirni sloj - izravnalni omet Baumit openContact z armirno mrežico - Baumit StarTex
-fasadna plošča - Baumit open air plus
-lepilo - Baumit open Contact
-pritrdilno sidro - Baumit StarTrack
-podlaga (opečni zid)</t>
  </si>
  <si>
    <t>►FASADA</t>
  </si>
  <si>
    <t xml:space="preserve">Kompletna izdelava toplotno izolacijske  fasade (kot npr. FASADNI SISTEM BAUMIT OPEN) debeline 16cm; vključno z vsemi pomožnimi deli in z vsem materialom.
V ceni zajeti tudi vse potrebne vogalne in špaletne vogalnike, toplotno izolacijo, pritrdilnim materialom, lepili, imnpregnacijo zaključne obloge z oljnim premazom in podobno.
Obračun v m2 (vidna fasadna površina); </t>
  </si>
  <si>
    <t xml:space="preserve">Kompletna izdelava toplotno izolacijske  fasade (kot npr. FASADNI SISTEM BAUMIT OPEN) debeline 4cm; vključno z vsemi pomožnimi deli in z vsem materialom.
V ceni zajeti tudi vse potrebne vogalne in špaletne vogalnike, toplotno izolacijo, pritrdilnim materialom, lepili, imnpregnacijo zaključne obloge z oljnim premazom in podobno.
Obračun v m2 (vidna fasadna površina); </t>
  </si>
  <si>
    <t>SESTAVA kot npr.:
-zaključni omet - Baumit StarTop  
-osnovni premaz - Baumit UniPrimer
-osnovni armirni sloj - izravnalni omet Baumit openContact z armirno mrežico - Baumit StarTex
-fasadna plošča - Baumit open air plus
-lepilo - Baumit open Contact
-pritrdilno sidro - Baumit StarTrack
-podlaga (OSB plošče)</t>
  </si>
  <si>
    <t>SUHOMONTAŽNE STENE</t>
  </si>
  <si>
    <t>►PREGRADNA SUHOMONTAŽNA STENA</t>
  </si>
  <si>
    <t>►MAVČNOKARTONSK OBLOGE - WC PARAPET</t>
  </si>
  <si>
    <t xml:space="preserve">Kompletna dobava in montaža mavčnokartonske vlagoodporne obloge (kot npr. KNAUF); debeline 12,5mm;  s kovinsko podkonstrukcijo, vgrajenimi vogalniki, vključno bandažiranje  </t>
  </si>
  <si>
    <t xml:space="preserve">Kompletna dobava in montaža pregradne nenosilne stene debeline 150mm (kot npr. KNAUF W112); obojestransko odvoslojna obloga iz mavčnokartonskih plošč debeline 12,5mm; izolacijski sloj iz mineralne volne 40kg/m3 debeline 50mm; z enojno kovinsko podkonstrukcijo, vključno bandažiranje ter podkonstrukcijo za vratne podboje (2x) </t>
  </si>
  <si>
    <t>B.10.</t>
  </si>
  <si>
    <t>SKUPAJ SUHOMONTAŽNE STENE</t>
  </si>
  <si>
    <t>PZI</t>
  </si>
  <si>
    <t>Novo mesto, marec 2020</t>
  </si>
  <si>
    <t>SR 18278</t>
  </si>
  <si>
    <t>Dobava in montaža na obešeno kovinsko podkonstrukcijo stropne obloge iz vodoodpornih cementnih plošč deb.12,5 mm, kot napr.: Knauf Aquapanel ali enakovredno.
Podkonstrukcijo tvorijo profili iz pocinkane jeklene pločevine, pritrjeni na stropno/strešno konstrukcijo. 
V ceno je zajeti bandažiranje s Knauf fugirnim trakom iz steklenih vlaken, armirano lepilno malto in mrežico za zunanje površine, prednamaz in zaključni silikonski tankoslojni omet v tonu po izboru projektanta.
V ceni zajeti tudi vse potrebna pomožna dela in ves potrebni material. 
Izvedba po navodilih proizvajalca,
Obračun v m2 (tlorisne projekcije).</t>
  </si>
  <si>
    <t xml:space="preserve">Kompletna izdelava/dobava in montaža vhodnih vrat (vratno krilo + nadsvetloba), z okvirji iz alu profilov.. 
Odpiranje nadsvetlobe po hor. osi, vrata se odpirajo po vertikalni osi .
Zasteklitev nadsvetlobe s troslojnim toplotno izolacijskim steklom.
Krilo polno z alu  polnilom. 
Vse mere vzeti na mestu samem!
RAL montaža. 
Obračun v kpl za kompletni sestavljeni in vgrajeni element; vključno z vsemi potrebnimi pomožnimi deli, prenosi, s pritrdilnim in tesnilnim materialom in podobno!
</t>
  </si>
  <si>
    <t xml:space="preserve">Kompletna izdelava/dobava in montaža zunanjih vrat (dvojno vratno krilo + nadsvetloba), z okvirji iz alu profilov.. 
Odpiranje nadsvetlobe po hor. osi, vrata se odpirajo po vertikalni osi .
Zasteklitev nadsvetlobe s troslojnim toplotno izolacijskim steklom.
Krilo polno z alu polnilom. 
Vse mere vzeti na mestu samem!
RAL montaža. 
Obračun v kpl za kompletni sestavljeni in vgrajeni element; vključno z vsemi potrebnimi pomožnimi deli, prenosi, s pritrdilnim in tesnilnim materialom in podobno!
</t>
  </si>
  <si>
    <t xml:space="preserve">Kompletna izdelava/dobava in montaža dvodelna steklena vrata (vratno krilo + nadsvetloba), z okvirji iz alu profilov.. 
Odpiranje nadsvetlobe po hor. osi, vrata se odpirajo po vertikalni osi .
Zasteklitev s troslojnim toplotno izolacijskim steklom.
Vse mere vzeti na mestu samem!
RAL montaža. 
Obračun v kpl za kompletni sestavljeni in vgrajeni element; vključno z vsemi potrebnimi pomožnimi deli, prenosi, s pritrdilnim in tesnilnim materialom in podobno!
</t>
  </si>
  <si>
    <t xml:space="preserve">Kompletna izdelava/dobava in montaža steklene stene z drsnim krilom, z okvirji iz alu profilov.  
Odpiranje drsno in nagibno.
Zasteklitev s troslojnim toplotno izolacijskim steklom.
Vse mere vzeti na mestu samem!
RAL montaža. 
Obračun v kpl za kompletni sestavljeni in vgrajeni element; vključno z okenskimi policami, z vsemi potrebnimi pomožnimi deli, prenosi, s pritrdilnim in tesnilnim materialom in podobno!
</t>
  </si>
  <si>
    <t xml:space="preserve">Kompletna izdelava/dobava in montaža lesenih fiksnih oken oz. sten, z okvirji iz alu profilov.. 
Zasteklitev s toplotno izolacijskim troslojnim steklom.
Vse mere vzeti na mestu samem!
Obračun v kpl za kompletni sestavljeni in vgrajeni element; vključno z okenskimi policami, z vsemi potrebnimi pomožnimi deli, prenosi, s pritrdilnim in tesnilnim materialom in podobno!
</t>
  </si>
  <si>
    <t>Ponudnik mora naročniku po končanju del predložiti naslednja zahtevana dokazila: Certifikat za kakovost varjenja EN-ISO 3834-2, Certifikat za varjenje jeklenih konstrukcij v skladu s SIST EN 1090-1, Certifikat CE za notranji nadzor proizvodnje po SIST EN 1090-2, Certifikat odgovornega varilnega koordinatorja, Certifikat varilcev, Certifikat cinkanja, Certifikat jeklenih profilov, Tehnična dokumentacija (PZI in PID) jeklene konstrukcije, Statika
Zahtevane reference:
Ponudnik mora imeti kot samostojni izvajalec dobavljenih in postavljenih vsaj 5 stalnih objektov v izvedbi vroče pocinkane jeklene konstrukcije, minimalne površine posameznega objekta 500 m2 in razponom nosilnega loka minimalno 15m.  Reference se morajo nanašati na podoben predmet, kot je predmet naročnikovega javnega naročila – izolirana šotorska hala (dvojna ponjava) za športno dejavnost.
Komercialne zahteve:
Objekt ponudnik izvede na ključ po v naprej dogovorjeni fiksni ceni za celoto, ki vključuje jekleno konstrukcijo, kritino, odvodnavanje meteorne vode do kote terene 0/00, vrata, ter bočno odpiranje.</t>
  </si>
  <si>
    <t>B2.2.</t>
  </si>
  <si>
    <t>B.4.</t>
  </si>
  <si>
    <t>B.4.1.</t>
  </si>
  <si>
    <t>B.4.2.</t>
  </si>
  <si>
    <t>B.4.3.</t>
  </si>
  <si>
    <t>B.4.4.</t>
  </si>
  <si>
    <t>B.4.5.</t>
  </si>
  <si>
    <t>4/ SPREMLJAJOČI OBJEKT</t>
  </si>
  <si>
    <t>5/ NADKRITJE TENIŠKEGA IGRIŠČA</t>
  </si>
  <si>
    <t>4. SPREMLJAJOČI OBJEKT 
REKAPITULACIJA</t>
  </si>
  <si>
    <t>4.</t>
  </si>
  <si>
    <t>5. NADKRITJE TENIŠKEGA IGRIŠČA
REKAPITULACIJA</t>
  </si>
  <si>
    <t>5.</t>
  </si>
  <si>
    <t xml:space="preserve">Kompletna izdelava/dobava in montaža oken z okvirji iz alu profilov.  Odpiranje kombinirano.
Zasteklitev s troslojnim toplotno izolacijskim steklom.
Vse mere vzeti na mestu samem!
RAL montaža. 
Obračun v kpl za kompletni sestavljeni in vgrajeni element; vključno z okenskimi policami, z vsemi potrebnimi pomožnimi deli, prenosi, s pritrdilnim in tesnilnim materialom in podobno!
</t>
  </si>
  <si>
    <t xml:space="preserve">►STEKLEN NADSTREŠEK </t>
  </si>
  <si>
    <t>SKUPAJ ALU DELA</t>
  </si>
  <si>
    <t xml:space="preserve">Kompletna dobava in montaža ročnih gasilnikov na prah ABC, 27A,144B,C - (6 EG) </t>
  </si>
  <si>
    <t xml:space="preserve">►Ročni gasilniki na prah ABC 6 kg </t>
  </si>
  <si>
    <t xml:space="preserve">►VV1 - VHODNA VRATA  110 x 265 cm </t>
  </si>
  <si>
    <r>
      <t>►</t>
    </r>
    <r>
      <rPr>
        <b/>
        <sz val="10"/>
        <rFont val="Arial Narrow"/>
        <family val="2"/>
        <charset val="238"/>
      </rPr>
      <t>BV2 - VRATA Z NADSVETLOBO  110 x 265 cm</t>
    </r>
  </si>
  <si>
    <t xml:space="preserve">Kompletna dobava in  montaža steklenega nadstreška med spremljajočim objektom in nadkritjem teniškega igrišča
Nosilna konstrukcija nadstreška je narejena iz jeklenih pravokotnih profilov 100/50/4mm, konzonlno pričvrščenih v stavbo sepremljajočega objekta, vključno z zategama iz inox pletenic premera 10mm. Streha nadstreška je narejena iz varnostnega strekla (lepljeno + kaljeno steklo  - 8+8mm). Ključavničarski izdelki so izdelani iz jeklene pločevine  katera je antikorozijsko zaščitena z vročim nanosom cinka v debelini 275g/m2 v skladu z EN 10142 in EN 10147 ter obarvana s poliester barvo deb. 25 µm (standardni RAL po izboru arhitekta - antracit).  
V ceni zajeti tudi ves potrebni nerjaveči  pritrdilni in tesnilni material.
</t>
  </si>
  <si>
    <r>
      <t xml:space="preserve">Tehnična specifikacija:
Dobava in montaža šotorskega objekta z jekleno konstrukcijo za prekritje teniškega igrišča zunanjih tlorisnih dimenzij 19x37,35m. </t>
    </r>
    <r>
      <rPr>
        <u/>
        <sz val="10"/>
        <rFont val="Arial Narrow"/>
        <family val="2"/>
        <charset val="238"/>
      </rPr>
      <t>Opcijsko lahko ponudnik ponudi tudi leseno konstrukcijo, v tem primeru je vsa potrebna dokumentacija za izvedbo strošek ponudnika kakor tudi ostale prilagoditve projekta, ki so posledica te opcije.</t>
    </r>
    <r>
      <rPr>
        <sz val="10"/>
        <rFont val="Arial Narrow"/>
        <family val="2"/>
        <charset val="238"/>
      </rPr>
      <t xml:space="preserve">
Varjena jeklena vroče cinkana konstrukcija, debelina cinkane prevleke mora ustrezati standardu SIST EN ISO 1461 : 200
Dovoljene obremenitve konstrukcije po EUROCOD-u za Laško in sicer: Nosilnost konstrukcije minimalno 1,50kN/m2 in odpornost na veter minimalno 0,50kN/m2
Minimalna uporabna višina v objektu (višina stebra) je 4m, s tem da je na sredini objekta minimalna uporabna višina vsaj 8m oz. 9m (brez vmesnih prečnih povezav, ki segajo pod to višino). Objekt ne sme presegati skupne višine – višine slemena 10m.
Temeljenje direktno na obstoječo podlago s kovinskimi temelji - brez betonskih temeljev. Ob tem mora izvajalec predložiti ustrezno poročilo o rezultatih meritev nosilnosti temeljev izvedeno s strani pooblaščene organizacije.
Objekt prekrit z dvojno PVC ponjavo, kjer je razmak med obema ponjavama po celotni površini minimalno 30cm. Tako zgornja kot spodnja kritina morata biti zvarjeni v enem kosu brez toplotnih mostov. Za zagotavljanje predpisanega minimalnega razmaka med ponjavama ni potrebnega vpihovanja zraka.
Tehnični podatki PVC ponjave: Ponjava evropskega proizvajalca, teža zunanje ponjave vsaj 650g/m2, teža notranje ponjave vsaj 450g/m2,
Pločevinasti žlebovi in odtočne cevi na obeh bočnih straneh
Vrata za osebni prehod minimalne velikosti 1,0x2,1m
Možnost odpiranja obeh bočnih stranic objekta v skupni površini odprtin minimalno 80m2, kot npr. odpiranje od sredine na vsako stran min. 8m in višine 3m.
</t>
    </r>
  </si>
  <si>
    <t>* v ceni niso zajeti stroški za: komunalne priključke, notranjo opremo, projektno dokumentacijo</t>
  </si>
  <si>
    <t>* namesto zidov iz opeke lahko ponudnik ponudi opcijsko tudi konstrukcijo spremljajočega objekta</t>
  </si>
  <si>
    <t>predpisih o graditvi objektov.</t>
  </si>
  <si>
    <t xml:space="preserve"> iz drugega materiala, vendar mora zadostiti vsem pogojem po PURESU-u in ostalim zahtevam po </t>
  </si>
  <si>
    <t>x</t>
  </si>
  <si>
    <t xml:space="preserve">Možnost odpiranja obeh bočnih stranic objekta v skupni površini odprtin minimalno 80m2, kot npr. odpiranje od sredine na vsako stran min. 8m in višine 3m.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</si>
</sst>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1">
    <numFmt numFmtId="44" formatCode="_-* #,##0.00\ &quot;€&quot;_-;\-* #,##0.00\ &quot;€&quot;_-;_-* &quot;-&quot;??\ &quot;€&quot;_-;_-@_-"/>
    <numFmt numFmtId="164" formatCode="&quot;A1&quot;\.0"/>
    <numFmt numFmtId="165" formatCode="0#"/>
    <numFmt numFmtId="166" formatCode="0&quot;.&quot;\ "/>
    <numFmt numFmtId="167" formatCode="&quot;A3&quot;\.0"/>
    <numFmt numFmtId="168" formatCode="&quot;B1&quot;\.0"/>
    <numFmt numFmtId="169" formatCode="#,##0.00_ ;\-#,##0.00\ "/>
    <numFmt numFmtId="170" formatCode="00&quot;.)&quot;"/>
    <numFmt numFmtId="171" formatCode="_-* #,##0.00\ [$€-1]_-;\-* #,##0.00\ [$€-1]_-;_-* &quot;-&quot;??\ [$€-1]_-;_-@_-"/>
    <numFmt numFmtId="172" formatCode="#,##0.00\ [$€-1]"/>
    <numFmt numFmtId="173" formatCode="&quot;A6&quot;\.0"/>
    <numFmt numFmtId="174" formatCode="&quot;&quot;0.00&quot;&quot;"/>
    <numFmt numFmtId="175" formatCode="_-* #,##0.00\ _S_I_T_-;\-* #,##0.00\ _S_I_T_-;_-* &quot;-&quot;??\ _S_I_T_-;_-@_-"/>
    <numFmt numFmtId="176" formatCode="#,##0.00\ _S_I_T"/>
    <numFmt numFmtId="177" formatCode="#,##0.00\ [$EUR]"/>
    <numFmt numFmtId="178" formatCode="&quot;5.2.&quot;0"/>
    <numFmt numFmtId="179" formatCode="&quot;B/&quot;\.0"/>
    <numFmt numFmtId="180" formatCode="#,##0.00\€"/>
    <numFmt numFmtId="181" formatCode="&quot;SIT&quot;\ #,##0;\-&quot;SIT&quot;\ #,##0"/>
    <numFmt numFmtId="182" formatCode="#,##0.00\ [$€-40B]"/>
    <numFmt numFmtId="183" formatCode="_-* #,##0.00\ &quot;SIT&quot;_-;\-* #,##0.00\ &quot;SIT&quot;_-;_-* &quot;-&quot;??\ &quot;SIT&quot;_-;_-@_-"/>
    <numFmt numFmtId="184" formatCode="&quot;$&quot;#,##0.00_);[Red]\(&quot;$&quot;#,##0.00\)"/>
    <numFmt numFmtId="185" formatCode="&quot;SIT&quot;#,##0_);\(&quot;SIT&quot;#,##0\)"/>
    <numFmt numFmtId="186" formatCode="_-* #,##0.00\ [$€-1]_-;\-* #,##0.00\ [$€-1]_-;_-* &quot;-&quot;??\ [$€-1]_-"/>
    <numFmt numFmtId="187" formatCode="mmmm\ d\,\ yyyy"/>
    <numFmt numFmtId="188" formatCode="_(&quot;$&quot;* #,##0_);_(&quot;$&quot;* \(#,##0\);_(&quot;$&quot;* &quot;-&quot;_);_(@_)"/>
    <numFmt numFmtId="189" formatCode="_(&quot;$&quot;* #,##0.00_);_(&quot;$&quot;* \(#,##0.00\);_(&quot;$&quot;* &quot;-&quot;??_);_(@_)"/>
    <numFmt numFmtId="190" formatCode="_(* #,##0_);_(* \(#,##0\);_(* &quot;-&quot;_);_(@_)"/>
    <numFmt numFmtId="191" formatCode="_(* #,##0.00_);_(* \(#,##0.00\);_(* &quot;-&quot;??_);_(@_)"/>
    <numFmt numFmtId="192" formatCode="#,"/>
    <numFmt numFmtId="193" formatCode="&quot;P V.  &quot;00"/>
    <numFmt numFmtId="194" formatCode="&quot;A5&quot;\.0"/>
    <numFmt numFmtId="195" formatCode="&quot;A2&quot;\.0"/>
    <numFmt numFmtId="196" formatCode="&quot;B3&quot;\.0"/>
    <numFmt numFmtId="197" formatCode="&quot;B6&quot;\.0"/>
    <numFmt numFmtId="198" formatCode="&quot;A2/2.0&quot;"/>
    <numFmt numFmtId="199" formatCode="0000"/>
    <numFmt numFmtId="200" formatCode="General_)"/>
    <numFmt numFmtId="201" formatCode="#,##0.00&quot; &quot;[$€-424];[Red]&quot;-&quot;#,##0.00&quot; &quot;[$€-424]"/>
    <numFmt numFmtId="202" formatCode="&quot;A4&quot;\.0"/>
    <numFmt numFmtId="203" formatCode="&quot;B11&quot;\.0"/>
    <numFmt numFmtId="204" formatCode="&quot;B9&quot;\.0"/>
    <numFmt numFmtId="205" formatCode="#,##0.00_);\(#,##0.00\)"/>
    <numFmt numFmtId="206" formatCode="&quot;L.&quot;\ #,##0;[Red]\-&quot;L.&quot;\ #,##0"/>
    <numFmt numFmtId="207" formatCode="_-* #,##0.00&quot;SIT&quot;_-;\-* #,##0.00&quot;SIT&quot;_-;_-* &quot;-&quot;??&quot;SIT&quot;_-;_-@_-"/>
    <numFmt numFmtId="208" formatCode="_-* #,##0.00&quot; SIT&quot;_-;\-* #,##0.00&quot; SIT&quot;_-;_-* \-??&quot; SIT&quot;_-;_-@_-"/>
    <numFmt numFmtId="209" formatCode="&quot;B2&quot;\.0"/>
    <numFmt numFmtId="210" formatCode="_-&quot;£&quot;* #,##0_-;\-&quot;£&quot;* #,##0_-;_-&quot;£&quot;* &quot;-&quot;_-;_-@_-"/>
    <numFmt numFmtId="211" formatCode="_-&quot;£&quot;* #,##0.00_-;\-&quot;£&quot;* #,##0.00_-;_-&quot;£&quot;* &quot;-&quot;??_-;_-@_-"/>
    <numFmt numFmtId="212" formatCode="_-* #,##0.00\ _S_I_T_-;\-* #,##0.00\ _S_I_T_-;_-* \-??\ _S_I_T_-;_-@_-"/>
    <numFmt numFmtId="213" formatCode="_-* #,##0.00\ _€_-;\-* #,##0.00\ _€_-;_-* \-??\ _€_-;_-@_-"/>
  </numFmts>
  <fonts count="126">
    <font>
      <sz val="11"/>
      <color theme="1"/>
      <name val="Calibri"/>
      <family val="2"/>
      <charset val="238"/>
      <scheme val="minor"/>
    </font>
    <font>
      <sz val="11"/>
      <color theme="1"/>
      <name val="Calibri"/>
      <family val="2"/>
      <charset val="238"/>
      <scheme val="minor"/>
    </font>
    <font>
      <sz val="11"/>
      <color rgb="FF006100"/>
      <name val="Calibri"/>
      <family val="2"/>
      <charset val="238"/>
      <scheme val="minor"/>
    </font>
    <font>
      <sz val="10"/>
      <name val="Arial CE"/>
      <family val="2"/>
      <charset val="238"/>
    </font>
    <font>
      <sz val="11"/>
      <color theme="1"/>
      <name val="Arial Narrow"/>
      <family val="2"/>
      <charset val="238"/>
    </font>
    <font>
      <sz val="11"/>
      <name val="Arial Narrow"/>
      <family val="2"/>
      <charset val="238"/>
    </font>
    <font>
      <b/>
      <sz val="11"/>
      <color theme="1"/>
      <name val="Arial Narrow"/>
      <family val="2"/>
      <charset val="238"/>
    </font>
    <font>
      <b/>
      <sz val="11"/>
      <name val="Arial Narrow"/>
      <family val="2"/>
      <charset val="238"/>
    </font>
    <font>
      <sz val="11"/>
      <name val="Times New Roman CE"/>
      <charset val="238"/>
    </font>
    <font>
      <sz val="10"/>
      <name val="Arial"/>
      <family val="2"/>
      <charset val="238"/>
    </font>
    <font>
      <sz val="10"/>
      <name val="Arial Narrow"/>
      <family val="2"/>
      <charset val="238"/>
    </font>
    <font>
      <b/>
      <sz val="10"/>
      <name val="Arial Narrow"/>
      <family val="2"/>
      <charset val="238"/>
    </font>
    <font>
      <sz val="9"/>
      <name val="Arial"/>
      <family val="2"/>
      <charset val="238"/>
    </font>
    <font>
      <b/>
      <u/>
      <sz val="11"/>
      <name val="AvantGarde Bk BT"/>
      <family val="2"/>
    </font>
    <font>
      <sz val="11"/>
      <color rgb="FFFF0000"/>
      <name val="AvantGarde Bk BT"/>
      <family val="2"/>
    </font>
    <font>
      <sz val="9"/>
      <name val="Futura Prins"/>
    </font>
    <font>
      <sz val="9"/>
      <name val="Futura Prins"/>
      <charset val="238"/>
    </font>
    <font>
      <u/>
      <sz val="10.4"/>
      <color indexed="12"/>
      <name val="Arial CE"/>
      <family val="2"/>
      <charset val="238"/>
    </font>
    <font>
      <b/>
      <sz val="14"/>
      <name val="Arial"/>
      <family val="2"/>
    </font>
    <font>
      <sz val="10"/>
      <name val="Arial"/>
      <family val="2"/>
    </font>
    <font>
      <b/>
      <sz val="12"/>
      <color indexed="8"/>
      <name val="SSPalatino"/>
      <charset val="238"/>
    </font>
    <font>
      <sz val="12"/>
      <name val="Futura Prins"/>
    </font>
    <font>
      <sz val="10"/>
      <name val="Arial CE"/>
      <charset val="238"/>
    </font>
    <font>
      <sz val="11"/>
      <name val="Futura Prins"/>
    </font>
    <font>
      <sz val="11"/>
      <color indexed="20"/>
      <name val="Calibri"/>
      <family val="2"/>
      <charset val="238"/>
    </font>
    <font>
      <b/>
      <sz val="14"/>
      <color indexed="10"/>
      <name val="Tahoma"/>
      <family val="2"/>
    </font>
    <font>
      <b/>
      <sz val="14"/>
      <name val="Arial"/>
      <family val="2"/>
      <charset val="238"/>
    </font>
    <font>
      <sz val="11"/>
      <name val="AvantGarde Bk BT"/>
      <family val="2"/>
    </font>
    <font>
      <sz val="10"/>
      <color theme="1"/>
      <name val="Arial Narrow"/>
      <family val="2"/>
      <charset val="238"/>
    </font>
    <font>
      <sz val="10"/>
      <color theme="0"/>
      <name val="Arial Narrow"/>
      <family val="2"/>
      <charset val="238"/>
    </font>
    <font>
      <sz val="10"/>
      <color theme="0" tint="-0.34998626667073579"/>
      <name val="Arial Narrow"/>
      <family val="2"/>
      <charset val="238"/>
    </font>
    <font>
      <sz val="10"/>
      <color rgb="FFFF0000"/>
      <name val="Arial Narrow"/>
      <family val="2"/>
      <charset val="238"/>
    </font>
    <font>
      <vertAlign val="superscript"/>
      <sz val="10"/>
      <name val="Arial Narrow"/>
      <family val="2"/>
      <charset val="238"/>
    </font>
    <font>
      <sz val="11"/>
      <color rgb="FF3F3F76"/>
      <name val="Calibri"/>
      <family val="2"/>
      <charset val="238"/>
      <scheme val="minor"/>
    </font>
    <font>
      <sz val="11"/>
      <name val="Calibri"/>
      <family val="2"/>
      <charset val="238"/>
      <scheme val="minor"/>
    </font>
    <font>
      <sz val="9"/>
      <name val="Arial Narrow"/>
      <family val="2"/>
      <charset val="238"/>
    </font>
    <font>
      <sz val="10"/>
      <color rgb="FF00B050"/>
      <name val="Arial Narrow"/>
      <family val="2"/>
      <charset val="238"/>
    </font>
    <font>
      <sz val="10"/>
      <color indexed="8"/>
      <name val="Arial"/>
      <family val="2"/>
      <charset val="238"/>
    </font>
    <font>
      <sz val="11"/>
      <color indexed="62"/>
      <name val="Arial Narrow"/>
      <family val="2"/>
      <charset val="238"/>
    </font>
    <font>
      <sz val="11"/>
      <color indexed="8"/>
      <name val="Calibri"/>
      <family val="2"/>
      <charset val="238"/>
    </font>
    <font>
      <sz val="11"/>
      <color indexed="9"/>
      <name val="Calibri"/>
      <family val="2"/>
      <charset val="238"/>
    </font>
    <font>
      <sz val="12"/>
      <color rgb="FFFF0000"/>
      <name val="Lucida Sans Unicode"/>
      <family val="2"/>
      <charset val="238"/>
    </font>
    <font>
      <sz val="9"/>
      <name val="Arial CE"/>
      <family val="2"/>
      <charset val="238"/>
    </font>
    <font>
      <b/>
      <sz val="11"/>
      <color indexed="10"/>
      <name val="Calibri"/>
      <family val="2"/>
      <charset val="238"/>
    </font>
    <font>
      <b/>
      <sz val="11"/>
      <color indexed="9"/>
      <name val="Calibri"/>
      <family val="2"/>
      <charset val="238"/>
    </font>
    <font>
      <sz val="10"/>
      <name val="MS Sans Serif"/>
      <family val="2"/>
    </font>
    <font>
      <sz val="10"/>
      <name val="MS Sans Serif"/>
      <family val="2"/>
      <charset val="238"/>
    </font>
    <font>
      <sz val="12"/>
      <name val="Courier New"/>
      <family val="3"/>
    </font>
    <font>
      <sz val="11"/>
      <color indexed="10"/>
      <name val="Technical"/>
    </font>
    <font>
      <sz val="10"/>
      <name val="Times New Roman CE"/>
      <charset val="238"/>
    </font>
    <font>
      <sz val="11"/>
      <color indexed="17"/>
      <name val="Calibri"/>
      <family val="2"/>
      <charset val="238"/>
    </font>
    <font>
      <b/>
      <sz val="11"/>
      <name val="Georgia"/>
      <family val="1"/>
      <charset val="238"/>
    </font>
    <font>
      <i/>
      <sz val="11"/>
      <color indexed="23"/>
      <name val="Calibri"/>
      <family val="2"/>
      <charset val="238"/>
    </font>
    <font>
      <u/>
      <sz val="12"/>
      <color indexed="36"/>
      <name val="Bookman Old Style"/>
      <family val="1"/>
      <charset val="238"/>
    </font>
    <font>
      <b/>
      <i/>
      <sz val="16"/>
      <color theme="1"/>
      <name val="Liberation Sans"/>
      <charset val="238"/>
    </font>
    <font>
      <b/>
      <sz val="15"/>
      <color indexed="62"/>
      <name val="Calibri"/>
      <family val="2"/>
      <charset val="238"/>
    </font>
    <font>
      <b/>
      <sz val="13"/>
      <color indexed="62"/>
      <name val="Calibri"/>
      <family val="2"/>
      <charset val="238"/>
    </font>
    <font>
      <b/>
      <sz val="11"/>
      <color indexed="62"/>
      <name val="Calibri"/>
      <family val="2"/>
      <charset val="238"/>
    </font>
    <font>
      <b/>
      <sz val="1"/>
      <color indexed="8"/>
      <name val="Courier"/>
      <family val="1"/>
      <charset val="238"/>
    </font>
    <font>
      <u/>
      <sz val="10"/>
      <color theme="10"/>
      <name val="Arial"/>
      <family val="2"/>
      <charset val="238"/>
    </font>
    <font>
      <u/>
      <sz val="10"/>
      <color indexed="12"/>
      <name val="MS Sans Serif"/>
      <family val="2"/>
    </font>
    <font>
      <u/>
      <sz val="11"/>
      <color indexed="12"/>
      <name val="Times New Roman CE"/>
      <charset val="238"/>
    </font>
    <font>
      <u/>
      <sz val="11"/>
      <color theme="10"/>
      <name val="Calibri"/>
      <family val="2"/>
      <charset val="238"/>
    </font>
    <font>
      <u/>
      <sz val="12"/>
      <color indexed="12"/>
      <name val="Bookman Old Style"/>
      <family val="1"/>
      <charset val="238"/>
    </font>
    <font>
      <u/>
      <sz val="10"/>
      <color indexed="12"/>
      <name val="MS Sans Serif"/>
      <family val="2"/>
      <charset val="238"/>
    </font>
    <font>
      <sz val="11"/>
      <color indexed="62"/>
      <name val="Calibri"/>
      <family val="2"/>
      <charset val="238"/>
    </font>
    <font>
      <b/>
      <sz val="11"/>
      <color indexed="63"/>
      <name val="Calibri"/>
      <family val="2"/>
      <charset val="238"/>
    </font>
    <font>
      <sz val="10"/>
      <name val="Times New Roman"/>
      <family val="1"/>
      <charset val="238"/>
    </font>
    <font>
      <sz val="11"/>
      <color indexed="10"/>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2"/>
      <name val="Calibri"/>
      <family val="2"/>
      <charset val="238"/>
    </font>
    <font>
      <b/>
      <sz val="11"/>
      <name val="SLO_Caraway"/>
      <family val="2"/>
      <charset val="238"/>
    </font>
    <font>
      <sz val="11"/>
      <color theme="1"/>
      <name val="Liberation Sans"/>
      <charset val="238"/>
    </font>
    <font>
      <sz val="10"/>
      <name val="Arial CE"/>
    </font>
    <font>
      <sz val="11"/>
      <color indexed="8"/>
      <name val="Arial Narrow"/>
      <family val="2"/>
      <charset val="238"/>
    </font>
    <font>
      <sz val="10"/>
      <color theme="1"/>
      <name val="Calibri"/>
      <family val="2"/>
      <charset val="238"/>
    </font>
    <font>
      <sz val="12"/>
      <color indexed="8"/>
      <name val="Tahoma"/>
      <family val="2"/>
      <charset val="238"/>
    </font>
    <font>
      <sz val="10"/>
      <name val="Century Gothic"/>
      <family val="2"/>
    </font>
    <font>
      <sz val="11"/>
      <color indexed="19"/>
      <name val="Calibri"/>
      <family val="2"/>
      <charset val="238"/>
    </font>
    <font>
      <sz val="11"/>
      <color indexed="16"/>
      <name val="Calibri"/>
      <family val="2"/>
      <charset val="238"/>
    </font>
    <font>
      <sz val="10"/>
      <name val="Courier"/>
      <family val="1"/>
    </font>
    <font>
      <sz val="10"/>
      <name val="Times New Roman CE"/>
      <family val="1"/>
      <charset val="238"/>
    </font>
    <font>
      <sz val="10"/>
      <color indexed="9"/>
      <name val=".CourSL"/>
    </font>
    <font>
      <sz val="12"/>
      <name val="Courier"/>
      <family val="1"/>
    </font>
    <font>
      <sz val="9"/>
      <color theme="4" tint="-0.24994659260841701"/>
      <name val="Arial"/>
      <family val="2"/>
      <charset val="238"/>
    </font>
    <font>
      <sz val="10"/>
      <color rgb="FF7030A0"/>
      <name val="Courier New"/>
      <family val="3"/>
      <charset val="238"/>
    </font>
    <font>
      <sz val="11"/>
      <color indexed="52"/>
      <name val="Calibri"/>
      <family val="2"/>
      <charset val="238"/>
    </font>
    <font>
      <b/>
      <sz val="9"/>
      <color rgb="FFFF0000"/>
      <name val="Arial CE"/>
      <charset val="238"/>
    </font>
    <font>
      <b/>
      <sz val="11"/>
      <color indexed="52"/>
      <name val="Calibri"/>
      <family val="2"/>
      <charset val="238"/>
    </font>
    <font>
      <b/>
      <i/>
      <u/>
      <sz val="11"/>
      <color theme="1"/>
      <name val="Liberation Sans"/>
      <charset val="238"/>
    </font>
    <font>
      <sz val="10"/>
      <name val="Helv"/>
    </font>
    <font>
      <b/>
      <sz val="18"/>
      <color indexed="62"/>
      <name val="Cambria"/>
      <family val="2"/>
      <charset val="238"/>
    </font>
    <font>
      <b/>
      <sz val="11"/>
      <color indexed="8"/>
      <name val="Calibri"/>
      <family val="2"/>
      <charset val="238"/>
    </font>
    <font>
      <b/>
      <sz val="9"/>
      <name val="Arial"/>
      <family val="2"/>
    </font>
    <font>
      <sz val="8"/>
      <color theme="1"/>
      <name val="Arial"/>
      <family val="2"/>
      <charset val="238"/>
    </font>
    <font>
      <sz val="24"/>
      <name val="Calibri"/>
      <family val="2"/>
      <charset val="238"/>
      <scheme val="minor"/>
    </font>
    <font>
      <sz val="11"/>
      <color rgb="FF3F3F76"/>
      <name val="Calibri"/>
      <family val="2"/>
      <scheme val="minor"/>
    </font>
    <font>
      <b/>
      <sz val="8"/>
      <name val="Arial Narrow"/>
      <family val="2"/>
      <charset val="238"/>
    </font>
    <font>
      <sz val="11"/>
      <color theme="0" tint="-0.34998626667073579"/>
      <name val="Arial Narrow"/>
      <family val="2"/>
      <charset val="238"/>
    </font>
    <font>
      <sz val="9"/>
      <name val="Courier New"/>
      <family val="3"/>
      <charset val="238"/>
    </font>
    <font>
      <sz val="11"/>
      <name val="Arial Narrow CE"/>
      <family val="2"/>
      <charset val="238"/>
    </font>
    <font>
      <sz val="10"/>
      <color theme="0" tint="-0.499984740745262"/>
      <name val="Arial Narrow"/>
      <family val="2"/>
      <charset val="238"/>
    </font>
    <font>
      <b/>
      <vertAlign val="superscript"/>
      <sz val="10"/>
      <name val="Arial Narrow"/>
      <family val="2"/>
      <charset val="238"/>
    </font>
    <font>
      <sz val="11"/>
      <color theme="0" tint="-0.499984740745262"/>
      <name val="Calibri"/>
      <family val="2"/>
      <charset val="238"/>
      <scheme val="minor"/>
    </font>
    <font>
      <sz val="11"/>
      <color rgb="FFFF0000"/>
      <name val="Calibri"/>
      <family val="2"/>
      <charset val="238"/>
      <scheme val="minor"/>
    </font>
    <font>
      <sz val="10"/>
      <color theme="3" tint="0.39997558519241921"/>
      <name val="Arial Narrow"/>
      <family val="2"/>
      <charset val="238"/>
    </font>
    <font>
      <sz val="11"/>
      <color theme="3" tint="0.39997558519241921"/>
      <name val="Arial Narrow"/>
      <family val="2"/>
      <charset val="238"/>
    </font>
    <font>
      <sz val="11"/>
      <color theme="3" tint="0.39997558519241921"/>
      <name val="Calibri"/>
      <family val="2"/>
      <charset val="238"/>
      <scheme val="minor"/>
    </font>
    <font>
      <b/>
      <sz val="10"/>
      <name val="Tw Cen MT"/>
      <family val="2"/>
      <charset val="238"/>
    </font>
    <font>
      <b/>
      <sz val="7.25"/>
      <name val="Arial Narrow"/>
      <family val="2"/>
      <charset val="238"/>
    </font>
    <font>
      <sz val="11"/>
      <color rgb="FFFF0000"/>
      <name val="Arial Narrow"/>
      <family val="2"/>
      <charset val="238"/>
    </font>
    <font>
      <u/>
      <sz val="10"/>
      <name val="Arial Narrow"/>
      <family val="2"/>
      <charset val="238"/>
    </font>
    <font>
      <b/>
      <sz val="12"/>
      <name val="Arial Narrow"/>
      <family val="2"/>
      <charset val="238"/>
    </font>
    <font>
      <sz val="8.5"/>
      <name val="Arial Narrow"/>
      <family val="2"/>
      <charset val="238"/>
    </font>
    <font>
      <sz val="8"/>
      <name val="Arial Narrow"/>
      <family val="2"/>
      <charset val="238"/>
    </font>
    <font>
      <b/>
      <sz val="16"/>
      <name val="Arial Narrow"/>
      <family val="2"/>
      <charset val="238"/>
    </font>
    <font>
      <sz val="8"/>
      <color theme="0"/>
      <name val="Arial Narrow"/>
      <family val="2"/>
      <charset val="238"/>
    </font>
    <font>
      <sz val="11"/>
      <color theme="0"/>
      <name val="Arial Narrow"/>
      <family val="2"/>
      <charset val="238"/>
    </font>
    <font>
      <b/>
      <sz val="14"/>
      <name val="Arial Narrow"/>
      <family val="2"/>
      <charset val="238"/>
    </font>
    <font>
      <b/>
      <u/>
      <sz val="11"/>
      <name val="Arial Narrow"/>
      <family val="2"/>
      <charset val="238"/>
    </font>
    <font>
      <b/>
      <sz val="12"/>
      <color rgb="FFFF0000"/>
      <name val="Arial Narrow"/>
      <family val="2"/>
      <charset val="238"/>
    </font>
    <font>
      <sz val="10"/>
      <name val="Symbol"/>
      <family val="1"/>
      <charset val="2"/>
    </font>
    <font>
      <sz val="10"/>
      <name val="GreekS"/>
      <charset val="238"/>
    </font>
  </fonts>
  <fills count="49">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FFCC"/>
      </patternFill>
    </fill>
    <fill>
      <patternFill patternType="solid">
        <fgColor theme="6" tint="0.59996337778862885"/>
        <bgColor indexed="64"/>
      </patternFill>
    </fill>
    <fill>
      <patternFill patternType="solid">
        <fgColor rgb="FFFFC000"/>
        <bgColor indexed="64"/>
      </patternFill>
    </fill>
    <fill>
      <patternFill patternType="solid">
        <fgColor theme="8" tint="0.59996337778862885"/>
        <bgColor indexed="64"/>
      </patternFill>
    </fill>
    <fill>
      <patternFill patternType="solid">
        <fgColor theme="7" tint="0.59996337778862885"/>
        <bgColor indexed="64"/>
      </patternFill>
    </fill>
    <fill>
      <patternFill patternType="solid">
        <fgColor indexed="42"/>
      </patternFill>
    </fill>
    <fill>
      <patternFill patternType="solid">
        <fgColor theme="0" tint="-0.24994659260841701"/>
        <bgColor theme="0" tint="-0.14993743705557422"/>
      </patternFill>
    </fill>
    <fill>
      <patternFill patternType="solid">
        <fgColor rgb="FF92D050"/>
        <bgColor indexed="64"/>
      </patternFill>
    </fill>
    <fill>
      <patternFill patternType="solid">
        <fgColor indexed="22"/>
        <bgColor indexed="64"/>
      </patternFill>
    </fill>
    <fill>
      <patternFill patternType="solid">
        <fgColor indexed="36"/>
      </patternFill>
    </fill>
    <fill>
      <patternFill patternType="solid">
        <fgColor indexed="13"/>
        <bgColor indexed="64"/>
      </patternFill>
    </fill>
    <fill>
      <patternFill patternType="solid">
        <fgColor rgb="FF85FF8B"/>
        <bgColor indexed="64"/>
      </patternFill>
    </fill>
    <fill>
      <patternFill patternType="solid">
        <fgColor rgb="FFFFCC99"/>
      </patternFill>
    </fill>
    <fill>
      <patternFill patternType="solid">
        <fgColor rgb="FFFFFED2"/>
        <bgColor indexed="64"/>
      </patternFill>
    </fill>
    <fill>
      <patternFill patternType="solid">
        <fgColor theme="0" tint="-0.14996795556505021"/>
        <bgColor indexed="64"/>
      </patternFill>
    </fill>
    <fill>
      <patternFill patternType="solid">
        <fgColor indexed="31"/>
      </patternFill>
    </fill>
    <fill>
      <patternFill patternType="solid">
        <fgColor indexed="45"/>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49"/>
      </patternFill>
    </fill>
    <fill>
      <patternFill patternType="solid">
        <fgColor indexed="52"/>
      </patternFill>
    </fill>
    <fill>
      <patternFill patternType="solid">
        <fgColor indexed="53"/>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8"/>
        <bgColor indexed="8"/>
      </patternFill>
    </fill>
    <fill>
      <patternFill patternType="solid">
        <fgColor indexed="22"/>
      </patternFill>
    </fill>
    <fill>
      <patternFill patternType="solid">
        <fgColor indexed="62"/>
      </patternFill>
    </fill>
    <fill>
      <patternFill patternType="solid">
        <fgColor indexed="57"/>
      </patternFill>
    </fill>
    <fill>
      <patternFill patternType="solid">
        <fgColor indexed="58"/>
        <bgColor indexed="64"/>
      </patternFill>
    </fill>
    <fill>
      <patternFill patternType="solid">
        <fgColor indexed="31"/>
        <bgColor indexed="64"/>
      </patternFill>
    </fill>
    <fill>
      <patternFill patternType="solid">
        <fgColor rgb="FFCCFFCC"/>
        <bgColor indexed="64"/>
      </patternFill>
    </fill>
    <fill>
      <patternFill patternType="solid">
        <fgColor theme="0"/>
        <bgColor indexed="9"/>
      </patternFill>
    </fill>
  </fills>
  <borders count="33">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rgb="FFB2B2B2"/>
      </left>
      <right style="thin">
        <color rgb="FFB2B2B2"/>
      </right>
      <top style="thin">
        <color rgb="FFB2B2B2"/>
      </top>
      <bottom style="thin">
        <color rgb="FFB2B2B2"/>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double">
        <color indexed="64"/>
      </left>
      <right style="double">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right/>
      <top style="medium">
        <color indexed="64"/>
      </top>
      <bottom style="medium">
        <color indexed="64"/>
      </bottom>
      <diagonal/>
    </border>
    <border>
      <left/>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indexed="56"/>
      </top>
      <bottom style="double">
        <color indexed="56"/>
      </bottom>
      <diagonal/>
    </border>
    <border>
      <left/>
      <right/>
      <top style="thin">
        <color indexed="62"/>
      </top>
      <bottom style="double">
        <color indexed="62"/>
      </bottom>
      <diagonal/>
    </border>
    <border>
      <left/>
      <right/>
      <top style="thin">
        <color indexed="64"/>
      </top>
      <bottom style="thin">
        <color indexed="64"/>
      </bottom>
      <diagonal/>
    </border>
    <border>
      <left/>
      <right/>
      <top style="thin">
        <color indexed="64"/>
      </top>
      <bottom style="thin">
        <color indexed="64"/>
      </bottom>
      <diagonal/>
    </border>
  </borders>
  <cellStyleXfs count="388">
    <xf numFmtId="0" fontId="0" fillId="0" borderId="0"/>
    <xf numFmtId="0" fontId="2" fillId="2" borderId="0" applyNumberFormat="0" applyBorder="0" applyAlignment="0" applyProtection="0"/>
    <xf numFmtId="0" fontId="3" fillId="0" borderId="0"/>
    <xf numFmtId="165" fontId="8" fillId="0" borderId="0"/>
    <xf numFmtId="0" fontId="9" fillId="0" borderId="0"/>
    <xf numFmtId="0" fontId="1" fillId="0" borderId="0"/>
    <xf numFmtId="0" fontId="3" fillId="0" borderId="0"/>
    <xf numFmtId="0" fontId="9" fillId="0" borderId="0"/>
    <xf numFmtId="168" fontId="13" fillId="7" borderId="7">
      <alignment horizontal="center" vertical="center" wrapText="1"/>
    </xf>
    <xf numFmtId="168" fontId="13" fillId="8" borderId="7">
      <alignment horizontal="center" vertical="center" wrapText="1"/>
    </xf>
    <xf numFmtId="168" fontId="13" fillId="9" borderId="7">
      <alignment horizontal="center" vertical="center" wrapText="1"/>
    </xf>
    <xf numFmtId="168" fontId="13" fillId="10" borderId="7">
      <alignment horizontal="center" vertical="center" wrapText="1"/>
    </xf>
    <xf numFmtId="0" fontId="13" fillId="5" borderId="7">
      <alignment horizontal="center" vertical="center" wrapText="1"/>
    </xf>
    <xf numFmtId="169" fontId="14" fillId="11" borderId="0" applyNumberFormat="0" applyBorder="0" applyAlignment="0" applyProtection="0"/>
    <xf numFmtId="0" fontId="15" fillId="0" borderId="6" applyAlignment="0"/>
    <xf numFmtId="0" fontId="16" fillId="0" borderId="6" applyAlignment="0"/>
    <xf numFmtId="0" fontId="15" fillId="0" borderId="6" applyAlignment="0"/>
    <xf numFmtId="0" fontId="15" fillId="0" borderId="6">
      <alignment vertical="top" wrapText="1"/>
    </xf>
    <xf numFmtId="0" fontId="17" fillId="0" borderId="0" applyNumberFormat="0" applyFill="0" applyBorder="0" applyAlignment="0" applyProtection="0">
      <alignment vertical="top"/>
      <protection locked="0"/>
    </xf>
    <xf numFmtId="4" fontId="18" fillId="0" borderId="8">
      <alignment horizontal="left" vertical="center" wrapText="1"/>
    </xf>
    <xf numFmtId="39" fontId="19" fillId="0" borderId="9">
      <alignment horizontal="right" vertical="top" wrapText="1"/>
    </xf>
    <xf numFmtId="0" fontId="13" fillId="12" borderId="7">
      <alignment horizontal="center" vertical="center" wrapText="1"/>
    </xf>
    <xf numFmtId="0" fontId="20" fillId="0" borderId="0"/>
    <xf numFmtId="0" fontId="3" fillId="0" borderId="0"/>
    <xf numFmtId="170" fontId="8" fillId="0" borderId="0"/>
    <xf numFmtId="0" fontId="9" fillId="0" borderId="0"/>
    <xf numFmtId="170" fontId="8" fillId="0" borderId="0"/>
    <xf numFmtId="170" fontId="8" fillId="0" borderId="0"/>
    <xf numFmtId="170" fontId="8" fillId="0" borderId="0"/>
    <xf numFmtId="170" fontId="8" fillId="0" borderId="0"/>
    <xf numFmtId="0" fontId="9" fillId="0" borderId="0"/>
    <xf numFmtId="0" fontId="21" fillId="0" borderId="0"/>
    <xf numFmtId="171" fontId="9" fillId="0" borderId="0"/>
    <xf numFmtId="0" fontId="9" fillId="0" borderId="0"/>
    <xf numFmtId="0" fontId="1" fillId="0" borderId="0"/>
    <xf numFmtId="172" fontId="8" fillId="0" borderId="0"/>
    <xf numFmtId="0" fontId="3" fillId="0" borderId="0"/>
    <xf numFmtId="0" fontId="3" fillId="0" borderId="0"/>
    <xf numFmtId="0" fontId="9" fillId="0" borderId="0"/>
    <xf numFmtId="0" fontId="9" fillId="0" borderId="0"/>
    <xf numFmtId="0" fontId="9" fillId="0" borderId="0"/>
    <xf numFmtId="9" fontId="3" fillId="0" borderId="0" applyFont="0" applyFill="0" applyBorder="0" applyAlignment="0" applyProtection="0"/>
    <xf numFmtId="9" fontId="9" fillId="0" borderId="0" applyFont="0" applyFill="0" applyBorder="0" applyAlignment="0" applyProtection="0"/>
    <xf numFmtId="0" fontId="1" fillId="6" borderId="5" applyNumberFormat="0" applyFont="0" applyAlignment="0" applyProtection="0"/>
    <xf numFmtId="168" fontId="13" fillId="13" borderId="7">
      <alignment horizontal="center" vertical="center" wrapText="1"/>
    </xf>
    <xf numFmtId="49" fontId="23" fillId="14" borderId="10">
      <alignment horizontal="center" vertical="top" wrapText="1"/>
    </xf>
    <xf numFmtId="0" fontId="24" fillId="15" borderId="0" applyNumberFormat="0" applyBorder="0" applyAlignment="0" applyProtection="0"/>
    <xf numFmtId="0" fontId="3" fillId="0" borderId="0"/>
    <xf numFmtId="173" fontId="25" fillId="16" borderId="8">
      <alignment horizontal="right" vertical="top"/>
    </xf>
    <xf numFmtId="4" fontId="26" fillId="4" borderId="0">
      <alignment horizontal="right" vertical="center"/>
      <protection locked="0"/>
    </xf>
    <xf numFmtId="0" fontId="27" fillId="17" borderId="0" applyAlignment="0">
      <alignment horizontal="justify" vertical="top" wrapText="1"/>
    </xf>
    <xf numFmtId="0" fontId="19" fillId="0" borderId="11">
      <alignment horizontal="left" vertical="top" wrapText="1"/>
    </xf>
    <xf numFmtId="0" fontId="19" fillId="0" borderId="12">
      <alignment horizontal="left" vertical="top" wrapText="1"/>
    </xf>
    <xf numFmtId="174" fontId="9" fillId="0" borderId="0" applyFont="0" applyFill="0" applyBorder="0" applyAlignment="0" applyProtection="0"/>
    <xf numFmtId="175" fontId="9" fillId="0" borderId="0" applyFont="0" applyFill="0" applyBorder="0" applyAlignment="0" applyProtection="0"/>
    <xf numFmtId="176" fontId="9" fillId="0" borderId="0" applyFont="0" applyFill="0" applyBorder="0" applyAlignment="0" applyProtection="0"/>
    <xf numFmtId="176" fontId="9" fillId="0" borderId="0" applyFont="0" applyFill="0" applyBorder="0" applyAlignment="0" applyProtection="0"/>
    <xf numFmtId="0" fontId="9" fillId="0" borderId="0"/>
    <xf numFmtId="0" fontId="9" fillId="0" borderId="0" applyFill="0" applyBorder="0"/>
    <xf numFmtId="0" fontId="22" fillId="0" borderId="0"/>
    <xf numFmtId="0" fontId="9" fillId="0" borderId="0"/>
    <xf numFmtId="4" fontId="36" fillId="19" borderId="2">
      <alignment vertical="center" readingOrder="1"/>
      <protection locked="0"/>
    </xf>
    <xf numFmtId="0" fontId="9" fillId="0" borderId="0"/>
    <xf numFmtId="4" fontId="38" fillId="20" borderId="0" applyBorder="0" applyAlignment="0">
      <alignment vertical="center" readingOrder="1"/>
      <protection locked="0"/>
    </xf>
    <xf numFmtId="0" fontId="39" fillId="21" borderId="0" applyNumberFormat="0" applyBorder="0" applyAlignment="0" applyProtection="0"/>
    <xf numFmtId="0" fontId="39" fillId="22" borderId="0" applyNumberFormat="0" applyBorder="0" applyAlignment="0" applyProtection="0"/>
    <xf numFmtId="0" fontId="39" fillId="11"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39" fillId="21" borderId="0" applyNumberFormat="0" applyBorder="0" applyAlignment="0" applyProtection="0"/>
    <xf numFmtId="0" fontId="39" fillId="27" borderId="0" applyNumberFormat="0" applyBorder="0" applyAlignment="0" applyProtection="0"/>
    <xf numFmtId="0" fontId="39" fillId="22" borderId="0" applyNumberFormat="0" applyBorder="0" applyAlignment="0" applyProtection="0"/>
    <xf numFmtId="0" fontId="39" fillId="28" borderId="0" applyNumberFormat="0" applyBorder="0" applyAlignment="0" applyProtection="0"/>
    <xf numFmtId="0" fontId="39" fillId="11" borderId="0" applyNumberFormat="0" applyBorder="0" applyAlignment="0" applyProtection="0"/>
    <xf numFmtId="0" fontId="39" fillId="25"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8"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39" fillId="27" borderId="0" applyNumberFormat="0" applyBorder="0" applyAlignment="0" applyProtection="0"/>
    <xf numFmtId="0" fontId="39" fillId="29" borderId="0" applyNumberFormat="0" applyBorder="0" applyAlignment="0" applyProtection="0"/>
    <xf numFmtId="0" fontId="39" fillId="23" borderId="0" applyNumberFormat="0" applyBorder="0" applyAlignment="0" applyProtection="0"/>
    <xf numFmtId="0" fontId="39" fillId="26" borderId="0" applyNumberFormat="0" applyBorder="0" applyAlignment="0" applyProtection="0"/>
    <xf numFmtId="0" fontId="39" fillId="30" borderId="0" applyNumberFormat="0" applyBorder="0" applyAlignment="0" applyProtection="0"/>
    <xf numFmtId="0" fontId="39" fillId="24" borderId="0" applyNumberFormat="0" applyBorder="0" applyAlignment="0" applyProtection="0"/>
    <xf numFmtId="0" fontId="39" fillId="26" borderId="0" applyNumberFormat="0" applyBorder="0" applyAlignment="0" applyProtection="0"/>
    <xf numFmtId="0" fontId="39" fillId="27" borderId="0" applyNumberFormat="0" applyBorder="0" applyAlignment="0" applyProtection="0"/>
    <xf numFmtId="0" fontId="39" fillId="31" borderId="0" applyNumberFormat="0" applyBorder="0" applyAlignment="0" applyProtection="0"/>
    <xf numFmtId="0" fontId="39" fillId="29"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6" borderId="0" applyNumberFormat="0" applyBorder="0" applyAlignment="0" applyProtection="0"/>
    <xf numFmtId="0" fontId="39" fillId="28" borderId="0" applyNumberFormat="0" applyBorder="0" applyAlignment="0" applyProtection="0"/>
    <xf numFmtId="0" fontId="39" fillId="30" borderId="0" applyNumberFormat="0" applyBorder="0" applyAlignment="0" applyProtection="0"/>
    <xf numFmtId="0" fontId="40" fillId="32" borderId="0" applyNumberFormat="0" applyBorder="0" applyAlignment="0" applyProtection="0"/>
    <xf numFmtId="0" fontId="40" fillId="27" borderId="0" applyNumberFormat="0" applyBorder="0" applyAlignment="0" applyProtection="0"/>
    <xf numFmtId="0" fontId="40" fillId="29" borderId="0" applyNumberFormat="0" applyBorder="0" applyAlignment="0" applyProtection="0"/>
    <xf numFmtId="0" fontId="40" fillId="15" borderId="0" applyNumberFormat="0" applyBorder="0" applyAlignment="0" applyProtection="0"/>
    <xf numFmtId="0" fontId="40" fillId="33" borderId="0" applyNumberFormat="0" applyBorder="0" applyAlignment="0" applyProtection="0"/>
    <xf numFmtId="0" fontId="40" fillId="34" borderId="0" applyNumberFormat="0" applyBorder="0" applyAlignment="0" applyProtection="0"/>
    <xf numFmtId="0" fontId="40" fillId="24" borderId="0" applyNumberFormat="0" applyBorder="0" applyAlignment="0" applyProtection="0"/>
    <xf numFmtId="0" fontId="40" fillId="32" borderId="0" applyNumberFormat="0" applyBorder="0" applyAlignment="0" applyProtection="0"/>
    <xf numFmtId="0" fontId="40" fillId="35" borderId="0" applyNumberFormat="0" applyBorder="0" applyAlignment="0" applyProtection="0"/>
    <xf numFmtId="0" fontId="40" fillId="27" borderId="0" applyNumberFormat="0" applyBorder="0" applyAlignment="0" applyProtection="0"/>
    <xf numFmtId="0" fontId="40" fillId="30" borderId="0" applyNumberFormat="0" applyBorder="0" applyAlignment="0" applyProtection="0"/>
    <xf numFmtId="0" fontId="40" fillId="29" borderId="0" applyNumberFormat="0" applyBorder="0" applyAlignment="0" applyProtection="0"/>
    <xf numFmtId="0" fontId="40" fillId="22" borderId="0" applyNumberFormat="0" applyBorder="0" applyAlignment="0" applyProtection="0"/>
    <xf numFmtId="0" fontId="40" fillId="15" borderId="0" applyNumberFormat="0" applyBorder="0" applyAlignment="0" applyProtection="0"/>
    <xf numFmtId="0" fontId="40" fillId="24" borderId="0" applyNumberFormat="0" applyBorder="0" applyAlignment="0" applyProtection="0"/>
    <xf numFmtId="0" fontId="40" fillId="33" borderId="0" applyNumberFormat="0" applyBorder="0" applyAlignment="0" applyProtection="0"/>
    <xf numFmtId="0" fontId="40" fillId="27" borderId="0" applyNumberFormat="0" applyBorder="0" applyAlignment="0" applyProtection="0"/>
    <xf numFmtId="0" fontId="40" fillId="34" borderId="0" applyNumberFormat="0" applyBorder="0" applyAlignment="0" applyProtection="0"/>
    <xf numFmtId="0" fontId="41" fillId="3" borderId="2" applyBorder="0" applyAlignment="0">
      <alignment horizontal="center" vertical="center"/>
    </xf>
    <xf numFmtId="4" fontId="42" fillId="0" borderId="0">
      <alignment horizontal="justify" vertical="top" wrapText="1"/>
      <protection locked="0"/>
    </xf>
    <xf numFmtId="0" fontId="40" fillId="36" borderId="0" applyNumberFormat="0" applyBorder="0" applyAlignment="0" applyProtection="0"/>
    <xf numFmtId="0" fontId="40" fillId="35" borderId="0" applyNumberFormat="0" applyBorder="0" applyAlignment="0" applyProtection="0"/>
    <xf numFmtId="0" fontId="40" fillId="30" borderId="0" applyNumberFormat="0" applyBorder="0" applyAlignment="0" applyProtection="0"/>
    <xf numFmtId="0" fontId="40" fillId="37" borderId="0" applyNumberFormat="0" applyBorder="0" applyAlignment="0" applyProtection="0"/>
    <xf numFmtId="0" fontId="40" fillId="33" borderId="0" applyNumberFormat="0" applyBorder="0" applyAlignment="0" applyProtection="0"/>
    <xf numFmtId="0" fontId="40" fillId="38" borderId="0" applyNumberFormat="0" applyBorder="0" applyAlignment="0" applyProtection="0"/>
    <xf numFmtId="0" fontId="24" fillId="23" borderId="0" applyNumberFormat="0" applyBorder="0" applyAlignment="0" applyProtection="0"/>
    <xf numFmtId="0" fontId="43" fillId="39" borderId="17" applyNumberFormat="0" applyAlignment="0" applyProtection="0"/>
    <xf numFmtId="0" fontId="44" fillId="40" borderId="18" applyNumberFormat="0" applyAlignment="0" applyProtection="0"/>
    <xf numFmtId="175" fontId="3" fillId="0" borderId="0" applyFont="0" applyFill="0" applyBorder="0" applyAlignment="0" applyProtection="0"/>
    <xf numFmtId="40" fontId="45" fillId="0" borderId="0" applyFont="0" applyFill="0" applyBorder="0" applyAlignment="0" applyProtection="0"/>
    <xf numFmtId="40" fontId="46" fillId="0" borderId="0" applyFont="0" applyFill="0" applyBorder="0" applyAlignment="0" applyProtection="0"/>
    <xf numFmtId="180" fontId="3" fillId="0" borderId="0" applyFont="0" applyFill="0" applyBorder="0" applyAlignment="0" applyProtection="0"/>
    <xf numFmtId="181" fontId="47" fillId="0" borderId="0" applyFill="0" applyBorder="0" applyAlignment="0" applyProtection="0"/>
    <xf numFmtId="37" fontId="9" fillId="0" borderId="0" applyFill="0" applyBorder="0" applyAlignment="0" applyProtection="0"/>
    <xf numFmtId="182" fontId="45" fillId="0" borderId="0" applyFont="0" applyFill="0" applyBorder="0" applyAlignment="0" applyProtection="0"/>
    <xf numFmtId="182" fontId="45" fillId="0" borderId="0" applyFont="0" applyFill="0" applyBorder="0" applyAlignment="0" applyProtection="0"/>
    <xf numFmtId="182" fontId="45" fillId="0" borderId="0" applyFont="0" applyFill="0" applyBorder="0" applyAlignment="0" applyProtection="0"/>
    <xf numFmtId="183" fontId="22" fillId="0" borderId="0" applyFont="0" applyFill="0" applyBorder="0" applyAlignment="0" applyProtection="0"/>
    <xf numFmtId="184" fontId="46" fillId="0" borderId="0" applyFont="0" applyFill="0" applyBorder="0" applyAlignment="0" applyProtection="0"/>
    <xf numFmtId="185" fontId="9" fillId="0" borderId="0" applyFill="0" applyBorder="0" applyAlignment="0" applyProtection="0"/>
    <xf numFmtId="2" fontId="48" fillId="41" borderId="0">
      <protection locked="0"/>
    </xf>
    <xf numFmtId="2" fontId="49" fillId="0" borderId="0">
      <protection locked="0"/>
    </xf>
    <xf numFmtId="0" fontId="49" fillId="0" borderId="0">
      <protection locked="0"/>
    </xf>
    <xf numFmtId="186" fontId="49" fillId="0" borderId="0">
      <protection locked="0"/>
    </xf>
    <xf numFmtId="187" fontId="9" fillId="0" borderId="0" applyFill="0" applyBorder="0" applyAlignment="0" applyProtection="0"/>
    <xf numFmtId="188" fontId="9" fillId="0" borderId="0" applyFont="0" applyFill="0" applyBorder="0" applyAlignment="0" applyProtection="0"/>
    <xf numFmtId="189" fontId="9" fillId="0" borderId="0" applyFont="0" applyFill="0" applyBorder="0" applyAlignment="0" applyProtection="0"/>
    <xf numFmtId="190" fontId="37" fillId="0" borderId="0" applyFont="0" applyFill="0" applyBorder="0" applyAlignment="0" applyProtection="0"/>
    <xf numFmtId="191" fontId="37" fillId="0" borderId="0" applyFont="0" applyFill="0" applyBorder="0" applyAlignment="0" applyProtection="0"/>
    <xf numFmtId="172" fontId="14" fillId="11" borderId="0" applyNumberFormat="0" applyBorder="0" applyAlignment="0" applyProtection="0"/>
    <xf numFmtId="172" fontId="2" fillId="2" borderId="0" applyNumberFormat="0" applyBorder="0" applyAlignment="0" applyProtection="0"/>
    <xf numFmtId="0" fontId="50" fillId="24" borderId="0" applyNumberFormat="0" applyBorder="0" applyAlignment="0" applyProtection="0"/>
    <xf numFmtId="0" fontId="50" fillId="11" borderId="0" applyNumberFormat="0" applyBorder="0" applyAlignment="0" applyProtection="0"/>
    <xf numFmtId="0" fontId="15" fillId="0" borderId="6" applyAlignment="0"/>
    <xf numFmtId="186" fontId="3" fillId="0" borderId="0" applyFont="0" applyFill="0" applyBorder="0" applyAlignment="0" applyProtection="0"/>
    <xf numFmtId="0" fontId="51" fillId="0" borderId="0">
      <alignment vertical="top" wrapText="1" readingOrder="1"/>
    </xf>
    <xf numFmtId="0" fontId="52" fillId="0" borderId="0" applyNumberFormat="0" applyFill="0" applyBorder="0" applyAlignment="0" applyProtection="0"/>
    <xf numFmtId="2" fontId="9" fillId="0" borderId="0" applyFill="0" applyBorder="0" applyAlignment="0" applyProtection="0"/>
    <xf numFmtId="0" fontId="53" fillId="0" borderId="0" applyNumberFormat="0" applyFill="0" applyBorder="0" applyAlignment="0" applyProtection="0">
      <alignment vertical="top"/>
      <protection locked="0"/>
    </xf>
    <xf numFmtId="4" fontId="9" fillId="0" borderId="0" applyNumberFormat="0"/>
    <xf numFmtId="0" fontId="50" fillId="24" borderId="0" applyNumberFormat="0" applyBorder="0" applyAlignment="0" applyProtection="0"/>
    <xf numFmtId="0" fontId="50" fillId="11" borderId="0" applyNumberFormat="0" applyBorder="0" applyAlignment="0" applyProtection="0"/>
    <xf numFmtId="0" fontId="54" fillId="0" borderId="0">
      <alignment horizontal="center"/>
    </xf>
    <xf numFmtId="0" fontId="55" fillId="0" borderId="19" applyNumberFormat="0" applyFill="0" applyAlignment="0" applyProtection="0"/>
    <xf numFmtId="0" fontId="56" fillId="0" borderId="20" applyNumberFormat="0" applyFill="0" applyAlignment="0" applyProtection="0"/>
    <xf numFmtId="0" fontId="57" fillId="0" borderId="21" applyNumberFormat="0" applyFill="0" applyAlignment="0" applyProtection="0"/>
    <xf numFmtId="0" fontId="57" fillId="0" borderId="0" applyNumberFormat="0" applyFill="0" applyBorder="0" applyAlignment="0" applyProtection="0"/>
    <xf numFmtId="0" fontId="54" fillId="0" borderId="0">
      <alignment horizontal="center" textRotation="90"/>
    </xf>
    <xf numFmtId="192" fontId="58" fillId="0" borderId="0">
      <protection locked="0"/>
    </xf>
    <xf numFmtId="0" fontId="59" fillId="0" borderId="0" applyNumberFormat="0" applyFill="0" applyBorder="0" applyAlignment="0" applyProtection="0">
      <alignment vertical="top"/>
      <protection locked="0"/>
    </xf>
    <xf numFmtId="186" fontId="59"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193" fontId="61" fillId="0" borderId="0" applyNumberFormat="0" applyFill="0" applyBorder="0" applyAlignment="0" applyProtection="0">
      <alignment vertical="top"/>
      <protection locked="0"/>
    </xf>
    <xf numFmtId="193" fontId="61" fillId="0" borderId="0" applyNumberFormat="0" applyFill="0" applyBorder="0" applyAlignment="0" applyProtection="0">
      <alignment vertical="top"/>
      <protection locked="0"/>
    </xf>
    <xf numFmtId="193" fontId="61" fillId="0" borderId="0" applyNumberFormat="0" applyFill="0" applyBorder="0" applyAlignment="0" applyProtection="0">
      <alignment vertical="top"/>
      <protection locked="0"/>
    </xf>
    <xf numFmtId="0" fontId="62" fillId="0" borderId="0" applyNumberFormat="0" applyFill="0" applyBorder="0" applyAlignment="0" applyProtection="0"/>
    <xf numFmtId="0" fontId="63"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5" fillId="31" borderId="17" applyNumberFormat="0" applyAlignment="0" applyProtection="0"/>
    <xf numFmtId="0" fontId="33" fillId="18" borderId="16" applyNumberFormat="0" applyAlignment="0" applyProtection="0"/>
    <xf numFmtId="0" fontId="66" fillId="42" borderId="22" applyNumberFormat="0" applyAlignment="0" applyProtection="0"/>
    <xf numFmtId="3" fontId="67" fillId="0" borderId="0"/>
    <xf numFmtId="0" fontId="68" fillId="0" borderId="23" applyNumberFormat="0" applyFill="0" applyAlignment="0" applyProtection="0"/>
    <xf numFmtId="0" fontId="69" fillId="0" borderId="0" applyNumberFormat="0" applyFill="0" applyBorder="0" applyAlignment="0" applyProtection="0"/>
    <xf numFmtId="0" fontId="70" fillId="0" borderId="24" applyNumberFormat="0" applyFill="0" applyAlignment="0" applyProtection="0"/>
    <xf numFmtId="0" fontId="70" fillId="0" borderId="24" applyNumberFormat="0" applyFill="0" applyAlignment="0" applyProtection="0"/>
    <xf numFmtId="0" fontId="71" fillId="0" borderId="25" applyNumberFormat="0" applyFill="0" applyAlignment="0" applyProtection="0"/>
    <xf numFmtId="0" fontId="72" fillId="0" borderId="26" applyNumberFormat="0" applyFill="0" applyAlignment="0" applyProtection="0"/>
    <xf numFmtId="0" fontId="72" fillId="0" borderId="0" applyNumberFormat="0" applyFill="0" applyBorder="0" applyAlignment="0" applyProtection="0"/>
    <xf numFmtId="0" fontId="69" fillId="0" borderId="0" applyNumberFormat="0" applyFill="0" applyBorder="0" applyAlignment="0" applyProtection="0"/>
    <xf numFmtId="0" fontId="73" fillId="0" borderId="0" applyNumberFormat="0">
      <alignment horizontal="left" vertical="top"/>
    </xf>
    <xf numFmtId="0" fontId="74" fillId="0" borderId="0" applyBorder="0">
      <alignment vertical="center"/>
    </xf>
    <xf numFmtId="186" fontId="74" fillId="0" borderId="0" applyBorder="0">
      <alignment vertical="center"/>
    </xf>
    <xf numFmtId="0" fontId="9" fillId="0" borderId="0"/>
    <xf numFmtId="0" fontId="22" fillId="0" borderId="0"/>
    <xf numFmtId="0" fontId="22" fillId="0" borderId="0"/>
    <xf numFmtId="0" fontId="1" fillId="0" borderId="0"/>
    <xf numFmtId="0" fontId="1" fillId="0" borderId="0"/>
    <xf numFmtId="0" fontId="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194" fontId="8" fillId="0" borderId="0"/>
    <xf numFmtId="0" fontId="22" fillId="0" borderId="0"/>
    <xf numFmtId="0" fontId="9" fillId="0" borderId="0"/>
    <xf numFmtId="0" fontId="75" fillId="0" borderId="0"/>
    <xf numFmtId="193" fontId="9" fillId="0" borderId="0"/>
    <xf numFmtId="0" fontId="22" fillId="0" borderId="0"/>
    <xf numFmtId="193" fontId="9" fillId="0" borderId="0"/>
    <xf numFmtId="167" fontId="9" fillId="0" borderId="0"/>
    <xf numFmtId="0" fontId="22" fillId="0" borderId="0"/>
    <xf numFmtId="0" fontId="4" fillId="0" borderId="0"/>
    <xf numFmtId="0" fontId="9" fillId="0" borderId="0"/>
    <xf numFmtId="0" fontId="3" fillId="0" borderId="0"/>
    <xf numFmtId="195" fontId="8" fillId="0" borderId="0"/>
    <xf numFmtId="196" fontId="9" fillId="0" borderId="0"/>
    <xf numFmtId="0" fontId="76" fillId="0" borderId="0"/>
    <xf numFmtId="197" fontId="9" fillId="0" borderId="0"/>
    <xf numFmtId="167" fontId="9" fillId="0" borderId="0"/>
    <xf numFmtId="198" fontId="9" fillId="0" borderId="0"/>
    <xf numFmtId="172" fontId="9" fillId="0" borderId="0"/>
    <xf numFmtId="198" fontId="9" fillId="0" borderId="0"/>
    <xf numFmtId="172" fontId="9" fillId="0" borderId="0"/>
    <xf numFmtId="0" fontId="1" fillId="0" borderId="0"/>
    <xf numFmtId="2" fontId="9" fillId="0" borderId="0"/>
    <xf numFmtId="0" fontId="77" fillId="0" borderId="0"/>
    <xf numFmtId="2" fontId="3" fillId="0" borderId="0"/>
    <xf numFmtId="0" fontId="9" fillId="0" borderId="0"/>
    <xf numFmtId="0" fontId="1" fillId="0" borderId="0"/>
    <xf numFmtId="0" fontId="22" fillId="0" borderId="0"/>
    <xf numFmtId="165" fontId="8" fillId="0" borderId="0"/>
    <xf numFmtId="186" fontId="1" fillId="0" borderId="0"/>
    <xf numFmtId="0" fontId="1" fillId="0" borderId="0"/>
    <xf numFmtId="0" fontId="9" fillId="0" borderId="0"/>
    <xf numFmtId="0" fontId="22" fillId="0" borderId="0"/>
    <xf numFmtId="0" fontId="45" fillId="0" borderId="0">
      <alignment vertical="top"/>
    </xf>
    <xf numFmtId="0" fontId="9" fillId="0" borderId="0"/>
    <xf numFmtId="0" fontId="46" fillId="0" borderId="0"/>
    <xf numFmtId="0" fontId="45" fillId="0" borderId="0"/>
    <xf numFmtId="0" fontId="78" fillId="0" borderId="0"/>
    <xf numFmtId="0" fontId="79" fillId="0" borderId="0"/>
    <xf numFmtId="0" fontId="9" fillId="0" borderId="0"/>
    <xf numFmtId="0" fontId="19" fillId="0" borderId="0"/>
    <xf numFmtId="172" fontId="8" fillId="0" borderId="0"/>
    <xf numFmtId="199" fontId="8" fillId="0" borderId="0"/>
    <xf numFmtId="0" fontId="80" fillId="0" borderId="0"/>
    <xf numFmtId="0" fontId="22" fillId="0" borderId="0"/>
    <xf numFmtId="0" fontId="39" fillId="0" borderId="0"/>
    <xf numFmtId="0" fontId="1" fillId="0" borderId="0"/>
    <xf numFmtId="0" fontId="1" fillId="0" borderId="0"/>
    <xf numFmtId="0" fontId="22" fillId="0" borderId="0"/>
    <xf numFmtId="0" fontId="22" fillId="0" borderId="0"/>
    <xf numFmtId="0" fontId="1" fillId="0" borderId="0"/>
    <xf numFmtId="0" fontId="1" fillId="0" borderId="0"/>
    <xf numFmtId="0" fontId="81" fillId="31" borderId="0" applyNumberFormat="0" applyBorder="0" applyAlignment="0" applyProtection="0"/>
    <xf numFmtId="0" fontId="82" fillId="31" borderId="0" applyNumberFormat="0" applyBorder="0" applyAlignment="0" applyProtection="0"/>
    <xf numFmtId="0" fontId="9" fillId="0" borderId="0"/>
    <xf numFmtId="0" fontId="9" fillId="0" borderId="0"/>
    <xf numFmtId="0" fontId="1" fillId="0" borderId="0"/>
    <xf numFmtId="200" fontId="83" fillId="0" borderId="0"/>
    <xf numFmtId="0" fontId="46" fillId="0" borderId="0">
      <alignment vertical="top"/>
    </xf>
    <xf numFmtId="0" fontId="84" fillId="0" borderId="0"/>
    <xf numFmtId="0" fontId="9" fillId="0" borderId="0"/>
    <xf numFmtId="0" fontId="22" fillId="0" borderId="0"/>
    <xf numFmtId="0" fontId="3" fillId="0" borderId="0"/>
    <xf numFmtId="0" fontId="1" fillId="0" borderId="0"/>
    <xf numFmtId="0" fontId="1" fillId="0" borderId="0"/>
    <xf numFmtId="0" fontId="1" fillId="0" borderId="0"/>
    <xf numFmtId="0" fontId="1" fillId="0" borderId="0"/>
    <xf numFmtId="0" fontId="1" fillId="0" borderId="0"/>
    <xf numFmtId="0" fontId="85" fillId="0" borderId="0">
      <alignment horizontal="left" wrapText="1"/>
    </xf>
    <xf numFmtId="0" fontId="45" fillId="0" borderId="0">
      <alignment vertical="top"/>
    </xf>
    <xf numFmtId="0" fontId="45"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5" fillId="0" borderId="0">
      <alignment horizontal="left" wrapText="1"/>
    </xf>
    <xf numFmtId="0" fontId="45" fillId="0" borderId="0">
      <alignment vertical="top"/>
    </xf>
    <xf numFmtId="199" fontId="86" fillId="0" borderId="0"/>
    <xf numFmtId="0" fontId="1" fillId="0" borderId="0"/>
    <xf numFmtId="184" fontId="47" fillId="0" borderId="0"/>
    <xf numFmtId="0" fontId="1" fillId="0" borderId="0"/>
    <xf numFmtId="0" fontId="1" fillId="0" borderId="0"/>
    <xf numFmtId="0" fontId="9" fillId="0" borderId="0"/>
    <xf numFmtId="0" fontId="19" fillId="28" borderId="27" applyNumberFormat="0" applyFont="0" applyAlignment="0" applyProtection="0"/>
    <xf numFmtId="0" fontId="87" fillId="0" borderId="0">
      <alignment horizontal="left" vertical="top" wrapText="1"/>
    </xf>
    <xf numFmtId="0" fontId="88" fillId="3" borderId="0" applyFill="0">
      <alignment horizontal="left" wrapText="1"/>
    </xf>
    <xf numFmtId="0" fontId="68" fillId="0" borderId="0" applyNumberFormat="0" applyFill="0" applyBorder="0" applyAlignment="0" applyProtection="0"/>
    <xf numFmtId="0" fontId="66" fillId="39" borderId="22" applyNumberFormat="0" applyAlignment="0" applyProtection="0"/>
    <xf numFmtId="0" fontId="66" fillId="42" borderId="22" applyNumberFormat="0" applyAlignment="0" applyProtection="0"/>
    <xf numFmtId="0" fontId="52" fillId="0" borderId="0" applyNumberFormat="0" applyFill="0" applyBorder="0" applyAlignment="0" applyProtection="0"/>
    <xf numFmtId="4" fontId="12" fillId="0" borderId="0" applyAlignment="0">
      <alignment horizontal="center" vertical="center"/>
      <protection locked="0"/>
    </xf>
    <xf numFmtId="0" fontId="40" fillId="43" borderId="0" applyNumberFormat="0" applyBorder="0" applyAlignment="0" applyProtection="0"/>
    <xf numFmtId="0" fontId="40" fillId="38" borderId="0" applyNumberFormat="0" applyBorder="0" applyAlignment="0" applyProtection="0"/>
    <xf numFmtId="0" fontId="40" fillId="44" borderId="0" applyNumberFormat="0" applyBorder="0" applyAlignment="0" applyProtection="0"/>
    <xf numFmtId="0" fontId="40" fillId="15" borderId="0" applyNumberFormat="0" applyBorder="0" applyAlignment="0" applyProtection="0"/>
    <xf numFmtId="0" fontId="40" fillId="33" borderId="0" applyNumberFormat="0" applyBorder="0" applyAlignment="0" applyProtection="0"/>
    <xf numFmtId="0" fontId="40" fillId="35" borderId="0" applyNumberFormat="0" applyBorder="0" applyAlignment="0" applyProtection="0"/>
    <xf numFmtId="0" fontId="89" fillId="0" borderId="28" applyNumberFormat="0" applyFill="0" applyAlignment="0" applyProtection="0"/>
    <xf numFmtId="0" fontId="44" fillId="40" borderId="18" applyNumberFormat="0" applyAlignment="0" applyProtection="0"/>
    <xf numFmtId="49" fontId="23" fillId="14" borderId="10">
      <alignment horizontal="center" vertical="top" wrapText="1"/>
    </xf>
    <xf numFmtId="4" fontId="90" fillId="20" borderId="2">
      <alignment vertical="center"/>
      <protection locked="0"/>
    </xf>
    <xf numFmtId="0" fontId="91" fillId="42" borderId="17" applyNumberFormat="0" applyAlignment="0" applyProtection="0"/>
    <xf numFmtId="0" fontId="92" fillId="0" borderId="0"/>
    <xf numFmtId="201" fontId="92" fillId="0" borderId="0"/>
    <xf numFmtId="0" fontId="27" fillId="17" borderId="0" applyAlignment="0">
      <alignment horizontal="justify" vertical="top" wrapText="1"/>
    </xf>
    <xf numFmtId="202" fontId="27" fillId="17" borderId="0" applyAlignment="0">
      <alignment horizontal="justify" vertical="top" wrapText="1"/>
    </xf>
    <xf numFmtId="172" fontId="27" fillId="17" borderId="0" applyAlignment="0">
      <alignment horizontal="justify" vertical="top" wrapText="1"/>
    </xf>
    <xf numFmtId="203" fontId="27" fillId="17" borderId="0" applyAlignment="0">
      <alignment horizontal="justify" vertical="top" wrapText="1"/>
    </xf>
    <xf numFmtId="204" fontId="27" fillId="17" borderId="0" applyAlignment="0">
      <alignment horizontal="justify" vertical="top" wrapText="1"/>
    </xf>
    <xf numFmtId="203" fontId="27" fillId="17" borderId="0" applyAlignment="0">
      <alignment horizontal="justify" vertical="top" wrapText="1"/>
    </xf>
    <xf numFmtId="203" fontId="27" fillId="17" borderId="0" applyAlignment="0">
      <alignment horizontal="justify" vertical="top" wrapText="1"/>
    </xf>
    <xf numFmtId="204" fontId="27" fillId="17" borderId="0" applyAlignment="0">
      <alignment horizontal="justify" vertical="top" wrapText="1"/>
    </xf>
    <xf numFmtId="204" fontId="27" fillId="17" borderId="0" applyAlignment="0">
      <alignment horizontal="justify" vertical="top" wrapText="1"/>
    </xf>
    <xf numFmtId="203" fontId="27" fillId="17" borderId="0" applyAlignment="0">
      <alignment horizontal="justify" vertical="top" wrapText="1"/>
    </xf>
    <xf numFmtId="203" fontId="27" fillId="17" borderId="0" applyAlignment="0">
      <alignment horizontal="justify" vertical="top" wrapText="1"/>
    </xf>
    <xf numFmtId="205" fontId="93" fillId="0" borderId="0"/>
    <xf numFmtId="0" fontId="9" fillId="45" borderId="0"/>
    <xf numFmtId="0" fontId="3" fillId="0" borderId="0"/>
    <xf numFmtId="186" fontId="19" fillId="0" borderId="11">
      <alignment horizontal="left" vertical="top" wrapText="1"/>
    </xf>
    <xf numFmtId="186" fontId="19" fillId="0" borderId="12">
      <alignment horizontal="left" vertical="top" wrapText="1"/>
    </xf>
    <xf numFmtId="0" fontId="94" fillId="0" borderId="0" applyNumberFormat="0" applyFill="0" applyBorder="0" applyAlignment="0" applyProtection="0"/>
    <xf numFmtId="0" fontId="69" fillId="0" borderId="0" applyNumberFormat="0" applyFill="0" applyBorder="0" applyAlignment="0" applyProtection="0"/>
    <xf numFmtId="0" fontId="95" fillId="0" borderId="29" applyNumberFormat="0" applyFill="0" applyAlignment="0" applyProtection="0"/>
    <xf numFmtId="16" fontId="96" fillId="0" borderId="0" applyNumberFormat="0" applyFont="0" applyFill="0" applyBorder="0">
      <alignment horizontal="left"/>
    </xf>
    <xf numFmtId="206" fontId="46" fillId="0" borderId="0" applyFont="0" applyFill="0" applyBorder="0" applyAlignment="0" applyProtection="0"/>
    <xf numFmtId="207" fontId="76" fillId="0" borderId="0" applyFont="0" applyFill="0" applyBorder="0" applyAlignment="0" applyProtection="0"/>
    <xf numFmtId="44" fontId="22" fillId="0" borderId="0" applyFont="0" applyFill="0" applyBorder="0" applyAlignment="0" applyProtection="0"/>
    <xf numFmtId="184" fontId="45" fillId="0" borderId="0" applyFont="0" applyFill="0" applyBorder="0" applyAlignment="0" applyProtection="0"/>
    <xf numFmtId="208" fontId="3" fillId="0" borderId="0" applyFill="0" applyBorder="0" applyAlignment="0" applyProtection="0"/>
    <xf numFmtId="209" fontId="9" fillId="0" borderId="0" applyFont="0" applyFill="0" applyBorder="0" applyAlignment="0" applyProtection="0"/>
    <xf numFmtId="209" fontId="9" fillId="0" borderId="0" applyFont="0" applyFill="0" applyBorder="0" applyAlignment="0" applyProtection="0"/>
    <xf numFmtId="209" fontId="9" fillId="0" borderId="0" applyFont="0" applyFill="0" applyBorder="0" applyAlignment="0" applyProtection="0"/>
    <xf numFmtId="209" fontId="9" fillId="0" borderId="0" applyFont="0" applyFill="0" applyBorder="0" applyAlignment="0" applyProtection="0"/>
    <xf numFmtId="209" fontId="9" fillId="0" borderId="0" applyFont="0" applyFill="0" applyBorder="0" applyAlignment="0" applyProtection="0"/>
    <xf numFmtId="175" fontId="9" fillId="0" borderId="0" applyFont="0" applyFill="0" applyBorder="0" applyAlignment="0" applyProtection="0"/>
    <xf numFmtId="175" fontId="9" fillId="0" borderId="0" applyFont="0" applyFill="0" applyBorder="0" applyAlignment="0" applyProtection="0"/>
    <xf numFmtId="175" fontId="9" fillId="0" borderId="0" applyFont="0" applyFill="0" applyBorder="0" applyAlignment="0" applyProtection="0"/>
    <xf numFmtId="175" fontId="9" fillId="0" borderId="0" applyFont="0" applyFill="0" applyBorder="0" applyAlignment="0" applyProtection="0"/>
    <xf numFmtId="175" fontId="9" fillId="0" borderId="0" applyFont="0" applyFill="0" applyBorder="0" applyAlignment="0" applyProtection="0"/>
    <xf numFmtId="175" fontId="9" fillId="0" borderId="0" applyFont="0" applyFill="0" applyBorder="0" applyAlignment="0" applyProtection="0"/>
    <xf numFmtId="203" fontId="9" fillId="0" borderId="0" applyFont="0" applyFill="0" applyBorder="0" applyAlignment="0" applyProtection="0"/>
    <xf numFmtId="175" fontId="9" fillId="0" borderId="0" applyFont="0" applyFill="0" applyBorder="0" applyAlignment="0" applyProtection="0"/>
    <xf numFmtId="175" fontId="9" fillId="0" borderId="0" applyFont="0" applyFill="0" applyBorder="0" applyAlignment="0" applyProtection="0"/>
    <xf numFmtId="40" fontId="45" fillId="0" borderId="0" applyFont="0" applyFill="0" applyBorder="0" applyAlignment="0" applyProtection="0"/>
    <xf numFmtId="209" fontId="9" fillId="0" borderId="0" applyFont="0" applyFill="0" applyBorder="0" applyAlignment="0" applyProtection="0"/>
    <xf numFmtId="209" fontId="9" fillId="0" borderId="0" applyFont="0" applyFill="0" applyBorder="0" applyAlignment="0" applyProtection="0"/>
    <xf numFmtId="209" fontId="9" fillId="0" borderId="0" applyFont="0" applyFill="0" applyBorder="0" applyAlignment="0" applyProtection="0"/>
    <xf numFmtId="209" fontId="9" fillId="0" borderId="0" applyFont="0" applyFill="0" applyBorder="0" applyAlignment="0" applyProtection="0"/>
    <xf numFmtId="209" fontId="9" fillId="0" borderId="0" applyFont="0" applyFill="0" applyBorder="0" applyAlignment="0" applyProtection="0"/>
    <xf numFmtId="209" fontId="9" fillId="0" borderId="0" applyFont="0" applyFill="0" applyBorder="0" applyAlignment="0" applyProtection="0"/>
    <xf numFmtId="209" fontId="9" fillId="0" borderId="0" applyFont="0" applyFill="0" applyBorder="0" applyAlignment="0" applyProtection="0"/>
    <xf numFmtId="175" fontId="22" fillId="0" borderId="0" applyFont="0" applyFill="0" applyBorder="0" applyAlignment="0" applyProtection="0"/>
    <xf numFmtId="175" fontId="22" fillId="0" borderId="0" applyFont="0" applyFill="0" applyBorder="0" applyAlignment="0" applyProtection="0"/>
    <xf numFmtId="175" fontId="9" fillId="0" borderId="0" applyFont="0" applyFill="0" applyBorder="0" applyAlignment="0" applyProtection="0"/>
    <xf numFmtId="175" fontId="9" fillId="0" borderId="0" applyFont="0" applyFill="0" applyBorder="0" applyAlignment="0" applyProtection="0"/>
    <xf numFmtId="0" fontId="97" fillId="0" borderId="0" applyNumberFormat="0" applyAlignment="0"/>
    <xf numFmtId="0" fontId="98" fillId="3" borderId="0" applyFill="0" applyAlignment="0"/>
    <xf numFmtId="0" fontId="99" fillId="18" borderId="16" applyNumberFormat="0" applyAlignment="0" applyProtection="0"/>
    <xf numFmtId="0" fontId="95" fillId="0" borderId="30" applyNumberFormat="0" applyFill="0" applyAlignment="0" applyProtection="0"/>
    <xf numFmtId="210" fontId="9" fillId="0" borderId="0" applyFont="0" applyFill="0" applyBorder="0" applyAlignment="0" applyProtection="0"/>
    <xf numFmtId="211" fontId="9" fillId="0" borderId="0" applyFont="0" applyFill="0" applyBorder="0" applyAlignment="0" applyProtection="0"/>
    <xf numFmtId="0" fontId="68" fillId="0" borderId="0" applyNumberFormat="0" applyFill="0" applyBorder="0" applyAlignment="0" applyProtection="0"/>
    <xf numFmtId="4" fontId="102" fillId="46" borderId="0">
      <alignment horizontal="right" vertical="top"/>
      <protection locked="0"/>
    </xf>
    <xf numFmtId="0" fontId="9" fillId="0" borderId="0"/>
    <xf numFmtId="212" fontId="39" fillId="0" borderId="0" applyFill="0" applyBorder="0" applyAlignment="0" applyProtection="0"/>
    <xf numFmtId="208" fontId="39" fillId="0" borderId="0" applyFill="0" applyBorder="0" applyAlignment="0" applyProtection="0"/>
    <xf numFmtId="213" fontId="39" fillId="0" borderId="0" applyFill="0" applyBorder="0" applyAlignment="0" applyProtection="0"/>
    <xf numFmtId="0" fontId="39" fillId="0" borderId="0"/>
    <xf numFmtId="0" fontId="39" fillId="0" borderId="0"/>
    <xf numFmtId="0" fontId="103" fillId="0" borderId="0"/>
    <xf numFmtId="212" fontId="39" fillId="0" borderId="0" applyFill="0" applyBorder="0" applyAlignment="0" applyProtection="0"/>
  </cellStyleXfs>
  <cellXfs count="389">
    <xf numFmtId="0" fontId="0" fillId="0" borderId="0" xfId="0"/>
    <xf numFmtId="2" fontId="4" fillId="3" borderId="0" xfId="2" applyNumberFormat="1" applyFont="1" applyFill="1" applyBorder="1" applyAlignment="1" applyProtection="1">
      <alignment vertical="top"/>
    </xf>
    <xf numFmtId="49" fontId="7" fillId="3" borderId="2" xfId="2" applyNumberFormat="1" applyFont="1" applyFill="1" applyBorder="1" applyAlignment="1" applyProtection="1">
      <alignment horizontal="justify" vertical="top"/>
      <protection hidden="1"/>
    </xf>
    <xf numFmtId="49" fontId="6" fillId="3" borderId="2" xfId="2" applyNumberFormat="1" applyFont="1" applyFill="1" applyBorder="1" applyAlignment="1" applyProtection="1">
      <alignment horizontal="center" vertical="top"/>
      <protection hidden="1"/>
    </xf>
    <xf numFmtId="4" fontId="6" fillId="3" borderId="2" xfId="2" applyNumberFormat="1" applyFont="1" applyFill="1" applyBorder="1" applyAlignment="1" applyProtection="1">
      <alignment horizontal="right" vertical="top"/>
    </xf>
    <xf numFmtId="4" fontId="6" fillId="3" borderId="2" xfId="2" applyNumberFormat="1" applyFont="1" applyFill="1" applyBorder="1" applyAlignment="1" applyProtection="1">
      <alignment horizontal="right" vertical="top"/>
      <protection locked="0"/>
    </xf>
    <xf numFmtId="0" fontId="5" fillId="3" borderId="1" xfId="3" applyNumberFormat="1" applyFont="1" applyFill="1" applyBorder="1" applyAlignment="1" applyProtection="1">
      <alignment horizontal="justify" vertical="top"/>
    </xf>
    <xf numFmtId="0" fontId="6" fillId="3" borderId="1" xfId="2" applyFont="1" applyFill="1" applyBorder="1" applyAlignment="1" applyProtection="1">
      <alignment horizontal="justify" vertical="center"/>
    </xf>
    <xf numFmtId="49" fontId="6" fillId="3" borderId="2" xfId="2" applyNumberFormat="1" applyFont="1" applyFill="1" applyBorder="1" applyAlignment="1" applyProtection="1">
      <alignment horizontal="right" vertical="top" indent="1"/>
    </xf>
    <xf numFmtId="164" fontId="4" fillId="3" borderId="1" xfId="2" applyNumberFormat="1" applyFont="1" applyFill="1" applyBorder="1" applyAlignment="1" applyProtection="1">
      <alignment horizontal="right" vertical="top" indent="1"/>
    </xf>
    <xf numFmtId="164" fontId="6" fillId="3" borderId="1" xfId="2" applyNumberFormat="1" applyFont="1" applyFill="1" applyBorder="1" applyAlignment="1" applyProtection="1">
      <alignment horizontal="right" vertical="center" indent="1"/>
    </xf>
    <xf numFmtId="177" fontId="6" fillId="3" borderId="1" xfId="2" applyNumberFormat="1" applyFont="1" applyFill="1" applyBorder="1" applyAlignment="1" applyProtection="1">
      <alignment horizontal="right" vertical="center" indent="1"/>
    </xf>
    <xf numFmtId="0" fontId="10" fillId="3" borderId="0" xfId="0" applyFont="1" applyFill="1" applyBorder="1" applyAlignment="1">
      <alignment vertical="top" wrapText="1"/>
    </xf>
    <xf numFmtId="178" fontId="11" fillId="3" borderId="0" xfId="0" applyNumberFormat="1" applyFont="1" applyFill="1" applyBorder="1" applyAlignment="1">
      <alignment horizontal="center" vertical="top"/>
    </xf>
    <xf numFmtId="4" fontId="11" fillId="3" borderId="3" xfId="1" applyNumberFormat="1" applyFont="1" applyFill="1" applyBorder="1" applyAlignment="1">
      <alignment horizontal="center" wrapText="1"/>
    </xf>
    <xf numFmtId="0" fontId="10" fillId="3" borderId="3" xfId="0" applyFont="1" applyFill="1" applyBorder="1" applyAlignment="1">
      <alignment vertical="center" wrapText="1"/>
    </xf>
    <xf numFmtId="4" fontId="11" fillId="3" borderId="3" xfId="1" applyNumberFormat="1" applyFont="1" applyFill="1" applyBorder="1" applyAlignment="1">
      <alignment horizontal="center" vertical="center" wrapText="1"/>
    </xf>
    <xf numFmtId="4" fontId="10" fillId="3" borderId="0" xfId="0" applyNumberFormat="1" applyFont="1" applyFill="1" applyBorder="1" applyAlignment="1">
      <alignment horizontal="center" vertical="top"/>
    </xf>
    <xf numFmtId="0" fontId="28" fillId="3" borderId="0" xfId="0" applyFont="1" applyFill="1" applyAlignment="1"/>
    <xf numFmtId="0" fontId="30" fillId="3" borderId="0" xfId="0" applyFont="1" applyFill="1" applyAlignment="1"/>
    <xf numFmtId="0" fontId="28" fillId="3" borderId="0" xfId="0" applyFont="1" applyFill="1" applyAlignment="1">
      <alignment vertical="center"/>
    </xf>
    <xf numFmtId="0" fontId="30" fillId="3" borderId="0" xfId="0" applyFont="1" applyFill="1" applyAlignment="1">
      <alignment vertical="center"/>
    </xf>
    <xf numFmtId="0" fontId="10" fillId="3" borderId="0" xfId="0" applyFont="1" applyFill="1" applyAlignment="1">
      <alignment wrapText="1"/>
    </xf>
    <xf numFmtId="0" fontId="10" fillId="3" borderId="0" xfId="0" applyFont="1" applyFill="1" applyAlignment="1">
      <alignment vertical="top" wrapText="1"/>
    </xf>
    <xf numFmtId="0" fontId="10" fillId="3" borderId="0" xfId="0" applyFont="1" applyFill="1" applyAlignment="1"/>
    <xf numFmtId="0" fontId="10" fillId="0" borderId="0" xfId="59" applyFont="1" applyFill="1" applyBorder="1" applyAlignment="1" applyProtection="1">
      <alignment horizontal="center"/>
    </xf>
    <xf numFmtId="0" fontId="30" fillId="0" borderId="0" xfId="59" applyFont="1" applyFill="1" applyBorder="1" applyAlignment="1" applyProtection="1">
      <alignment horizontal="center"/>
    </xf>
    <xf numFmtId="4" fontId="11" fillId="3" borderId="0" xfId="0" applyNumberFormat="1" applyFont="1" applyFill="1" applyAlignment="1">
      <alignment horizontal="center" vertical="top" wrapText="1"/>
    </xf>
    <xf numFmtId="0" fontId="11" fillId="3" borderId="4" xfId="2" applyFont="1" applyFill="1" applyBorder="1" applyAlignment="1" applyProtection="1">
      <alignment horizontal="left" vertical="top"/>
    </xf>
    <xf numFmtId="0" fontId="11" fillId="3" borderId="4" xfId="2" applyFont="1" applyFill="1" applyBorder="1" applyAlignment="1" applyProtection="1">
      <alignment horizontal="center" vertical="top"/>
    </xf>
    <xf numFmtId="4" fontId="30" fillId="3" borderId="0" xfId="0" applyNumberFormat="1" applyFont="1" applyFill="1" applyAlignment="1"/>
    <xf numFmtId="0" fontId="28" fillId="0" borderId="0" xfId="0" applyFont="1"/>
    <xf numFmtId="0" fontId="28" fillId="3" borderId="0" xfId="0" applyFont="1" applyFill="1"/>
    <xf numFmtId="0" fontId="10" fillId="3" borderId="3" xfId="0" applyFont="1" applyFill="1" applyBorder="1" applyAlignment="1">
      <alignment vertical="center"/>
    </xf>
    <xf numFmtId="0" fontId="11" fillId="3" borderId="3" xfId="0" applyFont="1" applyFill="1" applyBorder="1" applyAlignment="1">
      <alignment vertical="center" wrapText="1"/>
    </xf>
    <xf numFmtId="0" fontId="34" fillId="3" borderId="0" xfId="0" applyFont="1" applyFill="1" applyAlignment="1"/>
    <xf numFmtId="0" fontId="4" fillId="3" borderId="0" xfId="0" applyFont="1" applyFill="1" applyAlignment="1"/>
    <xf numFmtId="0" fontId="101" fillId="3" borderId="0" xfId="0" applyFont="1" applyFill="1" applyAlignment="1"/>
    <xf numFmtId="0" fontId="31" fillId="3" borderId="0" xfId="0" applyFont="1" applyFill="1" applyAlignment="1">
      <alignment vertical="center"/>
    </xf>
    <xf numFmtId="49" fontId="7" fillId="3" borderId="2" xfId="2" applyNumberFormat="1" applyFont="1" applyFill="1" applyBorder="1" applyAlignment="1" applyProtection="1">
      <alignment horizontal="justify" vertical="center"/>
      <protection hidden="1"/>
    </xf>
    <xf numFmtId="49" fontId="100" fillId="3" borderId="2" xfId="2" quotePrefix="1" applyNumberFormat="1" applyFont="1" applyFill="1" applyBorder="1" applyAlignment="1" applyProtection="1">
      <alignment horizontal="justify" vertical="center"/>
      <protection hidden="1"/>
    </xf>
    <xf numFmtId="4" fontId="6" fillId="3" borderId="2" xfId="2" applyNumberFormat="1" applyFont="1" applyFill="1" applyBorder="1" applyAlignment="1" applyProtection="1">
      <alignment horizontal="right" vertical="center"/>
    </xf>
    <xf numFmtId="49" fontId="6" fillId="3" borderId="2" xfId="2" applyNumberFormat="1" applyFont="1" applyFill="1" applyBorder="1" applyAlignment="1" applyProtection="1">
      <alignment horizontal="center" vertical="top"/>
    </xf>
    <xf numFmtId="164" fontId="6" fillId="3" borderId="2" xfId="2" applyNumberFormat="1" applyFont="1" applyFill="1" applyBorder="1" applyAlignment="1" applyProtection="1">
      <alignment horizontal="center" vertical="top"/>
    </xf>
    <xf numFmtId="49" fontId="6" fillId="3" borderId="2" xfId="2" applyNumberFormat="1" applyFont="1" applyFill="1" applyBorder="1" applyAlignment="1" applyProtection="1">
      <alignment horizontal="center" vertical="center"/>
    </xf>
    <xf numFmtId="0" fontId="104" fillId="3" borderId="0" xfId="0" applyFont="1" applyFill="1"/>
    <xf numFmtId="0" fontId="104" fillId="0" borderId="0" xfId="0" applyFont="1"/>
    <xf numFmtId="0" fontId="10" fillId="3" borderId="0" xfId="0" applyFont="1" applyFill="1"/>
    <xf numFmtId="0" fontId="10" fillId="0" borderId="0" xfId="0" applyFont="1" applyAlignment="1"/>
    <xf numFmtId="0" fontId="10" fillId="3" borderId="0" xfId="0" applyFont="1" applyFill="1" applyBorder="1" applyAlignment="1">
      <alignment horizontal="center" vertical="top"/>
    </xf>
    <xf numFmtId="0" fontId="11" fillId="3" borderId="0" xfId="0" applyFont="1" applyFill="1" applyBorder="1" applyAlignment="1">
      <alignment horizontal="center" vertical="top"/>
    </xf>
    <xf numFmtId="0" fontId="10" fillId="0" borderId="0" xfId="0" applyFont="1"/>
    <xf numFmtId="0" fontId="10" fillId="3" borderId="0" xfId="0" applyFont="1" applyFill="1" applyAlignment="1">
      <alignment vertical="center"/>
    </xf>
    <xf numFmtId="0" fontId="10" fillId="3" borderId="0" xfId="0" applyFont="1" applyFill="1" applyAlignment="1">
      <alignment vertical="center" wrapText="1"/>
    </xf>
    <xf numFmtId="4" fontId="10" fillId="3" borderId="2" xfId="0" applyNumberFormat="1" applyFont="1" applyFill="1" applyBorder="1" applyAlignment="1">
      <alignment horizontal="center" vertical="top"/>
    </xf>
    <xf numFmtId="4" fontId="11" fillId="3" borderId="3" xfId="0" applyNumberFormat="1" applyFont="1" applyFill="1" applyBorder="1" applyAlignment="1">
      <alignment horizontal="center" vertical="top" wrapText="1"/>
    </xf>
    <xf numFmtId="0" fontId="104" fillId="3" borderId="0" xfId="0" applyFont="1" applyFill="1" applyAlignment="1"/>
    <xf numFmtId="167" fontId="11" fillId="3" borderId="4" xfId="2" applyNumberFormat="1" applyFont="1" applyFill="1" applyBorder="1" applyAlignment="1" applyProtection="1">
      <alignment horizontal="center" vertical="top"/>
    </xf>
    <xf numFmtId="4" fontId="11" fillId="3" borderId="4" xfId="2" applyNumberFormat="1" applyFont="1" applyFill="1" applyBorder="1" applyAlignment="1" applyProtection="1">
      <alignment horizontal="center" vertical="top"/>
    </xf>
    <xf numFmtId="4" fontId="11" fillId="3" borderId="4" xfId="2" applyNumberFormat="1" applyFont="1" applyFill="1" applyBorder="1" applyAlignment="1" applyProtection="1">
      <alignment horizontal="right" vertical="top"/>
    </xf>
    <xf numFmtId="0" fontId="5" fillId="3" borderId="0" xfId="0" applyFont="1" applyFill="1" applyAlignment="1"/>
    <xf numFmtId="164" fontId="7" fillId="3" borderId="2" xfId="2" applyNumberFormat="1" applyFont="1" applyFill="1" applyBorder="1" applyAlignment="1" applyProtection="1">
      <alignment horizontal="center"/>
    </xf>
    <xf numFmtId="0" fontId="7" fillId="3" borderId="2" xfId="2" applyFont="1" applyFill="1" applyBorder="1" applyAlignment="1" applyProtection="1">
      <alignment horizontal="justify" vertical="top"/>
    </xf>
    <xf numFmtId="166" fontId="11" fillId="3" borderId="0" xfId="0" applyNumberFormat="1" applyFont="1" applyFill="1" applyAlignment="1">
      <alignment horizontal="center" vertical="top"/>
    </xf>
    <xf numFmtId="0" fontId="11" fillId="3" borderId="0" xfId="0" applyFont="1" applyFill="1" applyAlignment="1">
      <alignment horizontal="center" vertical="top"/>
    </xf>
    <xf numFmtId="0" fontId="11" fillId="3" borderId="0" xfId="0" applyFont="1" applyFill="1" applyAlignment="1">
      <alignment horizontal="center" vertical="top" wrapText="1"/>
    </xf>
    <xf numFmtId="4" fontId="11" fillId="3" borderId="0" xfId="0" applyNumberFormat="1" applyFont="1" applyFill="1" applyAlignment="1">
      <alignment horizontal="center" vertical="top"/>
    </xf>
    <xf numFmtId="0" fontId="11" fillId="3" borderId="3" xfId="0" applyFont="1" applyFill="1" applyBorder="1" applyAlignment="1">
      <alignment horizontal="center" vertical="top"/>
    </xf>
    <xf numFmtId="4" fontId="11" fillId="3" borderId="2" xfId="1" applyNumberFormat="1" applyFont="1" applyFill="1" applyBorder="1" applyAlignment="1">
      <alignment horizontal="center" vertical="center" wrapText="1"/>
    </xf>
    <xf numFmtId="0" fontId="11" fillId="3" borderId="3" xfId="0" applyFont="1" applyFill="1" applyBorder="1" applyAlignment="1">
      <alignment horizontal="center" vertical="center" wrapText="1"/>
    </xf>
    <xf numFmtId="4" fontId="11" fillId="3" borderId="3" xfId="0" applyNumberFormat="1" applyFont="1" applyFill="1" applyBorder="1" applyAlignment="1">
      <alignment horizontal="center" vertical="top"/>
    </xf>
    <xf numFmtId="4" fontId="11" fillId="3" borderId="3" xfId="0" applyNumberFormat="1" applyFont="1" applyFill="1" applyBorder="1" applyAlignment="1">
      <alignment horizontal="right" vertical="center" wrapText="1"/>
    </xf>
    <xf numFmtId="0" fontId="11" fillId="3" borderId="3" xfId="0" applyFont="1" applyFill="1" applyBorder="1" applyAlignment="1">
      <alignment horizontal="center" vertical="center"/>
    </xf>
    <xf numFmtId="4" fontId="11" fillId="3" borderId="15" xfId="4" applyNumberFormat="1" applyFont="1" applyFill="1" applyBorder="1" applyAlignment="1" applyProtection="1">
      <alignment vertical="center"/>
      <protection locked="0"/>
    </xf>
    <xf numFmtId="4" fontId="11" fillId="3" borderId="3" xfId="4" applyNumberFormat="1" applyFont="1" applyFill="1" applyBorder="1" applyAlignment="1" applyProtection="1">
      <alignment vertical="center"/>
      <protection locked="0"/>
    </xf>
    <xf numFmtId="0" fontId="11" fillId="3" borderId="3" xfId="0" applyFont="1" applyFill="1" applyBorder="1" applyAlignment="1">
      <alignment horizontal="center"/>
    </xf>
    <xf numFmtId="0" fontId="11" fillId="3" borderId="3" xfId="0" applyFont="1" applyFill="1" applyBorder="1" applyAlignment="1">
      <alignment horizontal="center" wrapText="1"/>
    </xf>
    <xf numFmtId="0" fontId="10" fillId="3" borderId="0" xfId="0" quotePrefix="1" applyFont="1" applyFill="1" applyBorder="1" applyAlignment="1">
      <alignment vertical="top" wrapText="1"/>
    </xf>
    <xf numFmtId="4" fontId="11" fillId="3" borderId="15" xfId="4" applyNumberFormat="1" applyFont="1" applyFill="1" applyBorder="1" applyAlignment="1" applyProtection="1">
      <protection locked="0"/>
    </xf>
    <xf numFmtId="0" fontId="10" fillId="3" borderId="0" xfId="59" applyFont="1" applyFill="1" applyBorder="1" applyAlignment="1" applyProtection="1">
      <alignment horizontal="center"/>
    </xf>
    <xf numFmtId="2" fontId="35" fillId="3" borderId="2" xfId="60" applyNumberFormat="1" applyFont="1" applyFill="1" applyBorder="1" applyAlignment="1" applyProtection="1">
      <alignment horizontal="center" wrapText="1"/>
    </xf>
    <xf numFmtId="2" fontId="10" fillId="3" borderId="2" xfId="20" applyNumberFormat="1" applyFont="1" applyFill="1" applyBorder="1" applyAlignment="1" applyProtection="1">
      <alignment horizontal="center"/>
    </xf>
    <xf numFmtId="0" fontId="10" fillId="3" borderId="2" xfId="51" applyFont="1" applyFill="1" applyBorder="1" applyAlignment="1" applyProtection="1">
      <alignment horizontal="center" wrapText="1"/>
    </xf>
    <xf numFmtId="0" fontId="10" fillId="3" borderId="2" xfId="59" applyFont="1" applyFill="1" applyBorder="1" applyAlignment="1" applyProtection="1">
      <alignment horizontal="center"/>
    </xf>
    <xf numFmtId="2" fontId="10" fillId="3" borderId="2" xfId="20" applyNumberFormat="1" applyFont="1" applyFill="1" applyBorder="1" applyAlignment="1" applyProtection="1">
      <alignment horizontal="right" indent="1"/>
    </xf>
    <xf numFmtId="0" fontId="10" fillId="3" borderId="0" xfId="0" applyFont="1" applyFill="1" applyBorder="1" applyAlignment="1"/>
    <xf numFmtId="2" fontId="11" fillId="3" borderId="1" xfId="2" applyNumberFormat="1" applyFont="1" applyFill="1" applyBorder="1" applyAlignment="1" applyProtection="1">
      <alignment horizontal="center" vertical="top"/>
    </xf>
    <xf numFmtId="0" fontId="11" fillId="3" borderId="1" xfId="2" applyFont="1" applyFill="1" applyBorder="1" applyAlignment="1" applyProtection="1">
      <alignment horizontal="justify" vertical="top"/>
    </xf>
    <xf numFmtId="0" fontId="11" fillId="3" borderId="1" xfId="2" applyFont="1" applyFill="1" applyBorder="1" applyAlignment="1" applyProtection="1">
      <alignment horizontal="center" vertical="top"/>
    </xf>
    <xf numFmtId="4" fontId="11" fillId="3" borderId="1" xfId="2" applyNumberFormat="1" applyFont="1" applyFill="1" applyBorder="1" applyAlignment="1" applyProtection="1">
      <alignment horizontal="center" vertical="top"/>
    </xf>
    <xf numFmtId="179" fontId="11" fillId="3" borderId="2" xfId="2" applyNumberFormat="1" applyFont="1" applyFill="1" applyBorder="1" applyAlignment="1" applyProtection="1">
      <alignment horizontal="center" vertical="top"/>
    </xf>
    <xf numFmtId="49" fontId="11" fillId="3" borderId="2" xfId="2" applyNumberFormat="1" applyFont="1" applyFill="1" applyBorder="1" applyAlignment="1" applyProtection="1">
      <alignment horizontal="justify" vertical="top"/>
      <protection hidden="1"/>
    </xf>
    <xf numFmtId="49" fontId="11" fillId="3" borderId="2" xfId="2" applyNumberFormat="1" applyFont="1" applyFill="1" applyBorder="1" applyAlignment="1" applyProtection="1">
      <alignment horizontal="center" vertical="top"/>
      <protection hidden="1"/>
    </xf>
    <xf numFmtId="0" fontId="11" fillId="3" borderId="2" xfId="2" applyFont="1" applyFill="1" applyBorder="1" applyAlignment="1" applyProtection="1">
      <alignment horizontal="center" vertical="top"/>
    </xf>
    <xf numFmtId="4" fontId="10" fillId="3" borderId="2" xfId="2" applyNumberFormat="1" applyFont="1" applyFill="1" applyBorder="1" applyAlignment="1" applyProtection="1">
      <alignment horizontal="center" vertical="top"/>
    </xf>
    <xf numFmtId="4" fontId="11" fillId="3" borderId="2" xfId="2" applyNumberFormat="1" applyFont="1" applyFill="1" applyBorder="1" applyAlignment="1" applyProtection="1">
      <alignment horizontal="center" vertical="top"/>
    </xf>
    <xf numFmtId="4" fontId="11" fillId="3" borderId="2" xfId="2" applyNumberFormat="1" applyFont="1" applyFill="1" applyBorder="1" applyAlignment="1" applyProtection="1">
      <alignment horizontal="right" vertical="top"/>
    </xf>
    <xf numFmtId="0" fontId="11" fillId="3" borderId="2" xfId="0" applyFont="1" applyFill="1" applyBorder="1" applyAlignment="1">
      <alignment vertical="center" wrapText="1"/>
    </xf>
    <xf numFmtId="178" fontId="10" fillId="3" borderId="0" xfId="0" applyNumberFormat="1" applyFont="1" applyFill="1" applyBorder="1" applyAlignment="1">
      <alignment horizontal="center" vertical="top"/>
    </xf>
    <xf numFmtId="0" fontId="10" fillId="3" borderId="2" xfId="2" applyFont="1" applyFill="1" applyBorder="1" applyAlignment="1" applyProtection="1">
      <alignment horizontal="justify"/>
    </xf>
    <xf numFmtId="0" fontId="10" fillId="3" borderId="2" xfId="2" applyFont="1" applyFill="1" applyBorder="1" applyAlignment="1" applyProtection="1">
      <alignment horizontal="center"/>
    </xf>
    <xf numFmtId="4" fontId="10" fillId="3" borderId="2" xfId="2" applyNumberFormat="1" applyFont="1" applyFill="1" applyBorder="1" applyAlignment="1" applyProtection="1">
      <alignment horizontal="center"/>
    </xf>
    <xf numFmtId="164" fontId="10" fillId="3" borderId="0" xfId="2" applyNumberFormat="1" applyFont="1" applyFill="1" applyBorder="1" applyAlignment="1" applyProtection="1">
      <alignment vertical="top"/>
    </xf>
    <xf numFmtId="49" fontId="10" fillId="3" borderId="0" xfId="2" applyNumberFormat="1" applyFont="1" applyFill="1" applyBorder="1" applyAlignment="1" applyProtection="1">
      <alignment horizontal="justify" vertical="top"/>
    </xf>
    <xf numFmtId="49" fontId="10" fillId="3" borderId="0" xfId="2" applyNumberFormat="1" applyFont="1" applyFill="1" applyBorder="1" applyAlignment="1" applyProtection="1">
      <alignment horizontal="center" vertical="top"/>
    </xf>
    <xf numFmtId="0" fontId="10" fillId="3" borderId="0" xfId="2" applyFont="1" applyFill="1" applyBorder="1" applyAlignment="1" applyProtection="1">
      <alignment horizontal="center" vertical="top"/>
    </xf>
    <xf numFmtId="4" fontId="10" fillId="3" borderId="0" xfId="2" applyNumberFormat="1" applyFont="1" applyFill="1" applyBorder="1" applyAlignment="1" applyProtection="1">
      <alignment horizontal="center" vertical="top"/>
    </xf>
    <xf numFmtId="0" fontId="10" fillId="3" borderId="0" xfId="0" applyFont="1" applyFill="1" applyAlignment="1">
      <alignment horizontal="center" vertical="top"/>
    </xf>
    <xf numFmtId="4" fontId="10" fillId="3" borderId="0" xfId="0" applyNumberFormat="1" applyFont="1" applyFill="1" applyAlignment="1">
      <alignment horizontal="center" vertical="top" wrapText="1"/>
    </xf>
    <xf numFmtId="0" fontId="10" fillId="3" borderId="0" xfId="0" applyFont="1" applyFill="1" applyAlignment="1">
      <alignment horizontal="center" vertical="top" wrapText="1"/>
    </xf>
    <xf numFmtId="4" fontId="10" fillId="3" borderId="0" xfId="0" applyNumberFormat="1" applyFont="1" applyFill="1" applyAlignment="1">
      <alignment horizontal="center" vertical="top"/>
    </xf>
    <xf numFmtId="166" fontId="10" fillId="3" borderId="0" xfId="0" applyNumberFormat="1" applyFont="1" applyFill="1" applyAlignment="1">
      <alignment horizontal="center" vertical="top"/>
    </xf>
    <xf numFmtId="0" fontId="108" fillId="3" borderId="0" xfId="0" applyFont="1" applyFill="1" applyAlignment="1"/>
    <xf numFmtId="0" fontId="108" fillId="0" borderId="0" xfId="59" applyFont="1" applyFill="1" applyBorder="1" applyAlignment="1" applyProtection="1">
      <alignment horizontal="center"/>
    </xf>
    <xf numFmtId="0" fontId="108" fillId="3" borderId="0" xfId="0" applyFont="1" applyFill="1" applyAlignment="1">
      <alignment vertical="center"/>
    </xf>
    <xf numFmtId="0" fontId="109" fillId="3" borderId="0" xfId="0" applyFont="1" applyFill="1" applyAlignment="1"/>
    <xf numFmtId="0" fontId="110" fillId="3" borderId="0" xfId="0" applyFont="1" applyFill="1" applyAlignment="1"/>
    <xf numFmtId="0" fontId="31" fillId="3" borderId="0" xfId="0" applyFont="1" applyFill="1" applyAlignment="1"/>
    <xf numFmtId="0" fontId="11" fillId="3" borderId="3" xfId="0" applyFont="1" applyFill="1" applyBorder="1" applyAlignment="1">
      <alignment wrapText="1"/>
    </xf>
    <xf numFmtId="0" fontId="31" fillId="0" borderId="0" xfId="0" applyFont="1"/>
    <xf numFmtId="0" fontId="31" fillId="0" borderId="0" xfId="59" applyFont="1" applyFill="1" applyBorder="1" applyAlignment="1" applyProtection="1">
      <alignment horizontal="center"/>
    </xf>
    <xf numFmtId="0" fontId="31" fillId="3" borderId="0" xfId="0" applyFont="1" applyFill="1"/>
    <xf numFmtId="2" fontId="10" fillId="3" borderId="2" xfId="60" applyNumberFormat="1" applyFont="1" applyFill="1" applyBorder="1" applyAlignment="1" applyProtection="1">
      <alignment horizontal="center" wrapText="1"/>
    </xf>
    <xf numFmtId="49" fontId="11" fillId="3" borderId="2" xfId="2" applyNumberFormat="1" applyFont="1" applyFill="1" applyBorder="1" applyAlignment="1" applyProtection="1">
      <alignment horizontal="center"/>
    </xf>
    <xf numFmtId="0" fontId="107" fillId="3" borderId="0" xfId="0" applyFont="1" applyFill="1"/>
    <xf numFmtId="0" fontId="104" fillId="3" borderId="0" xfId="0" applyFont="1" applyFill="1" applyAlignment="1">
      <alignment vertical="center"/>
    </xf>
    <xf numFmtId="4" fontId="104" fillId="3" borderId="0" xfId="0" applyNumberFormat="1" applyFont="1" applyFill="1" applyAlignment="1"/>
    <xf numFmtId="0" fontId="106" fillId="3" borderId="0" xfId="0" applyFont="1" applyFill="1"/>
    <xf numFmtId="0" fontId="104" fillId="5" borderId="0" xfId="0" applyFont="1" applyFill="1" applyAlignment="1"/>
    <xf numFmtId="0" fontId="104" fillId="5" borderId="0" xfId="0" applyFont="1" applyFill="1" applyAlignment="1">
      <alignment vertical="center"/>
    </xf>
    <xf numFmtId="0" fontId="104" fillId="0" borderId="0" xfId="0" applyFont="1" applyAlignment="1">
      <alignment wrapText="1"/>
    </xf>
    <xf numFmtId="0" fontId="104" fillId="47" borderId="0" xfId="0" applyFont="1" applyFill="1" applyAlignment="1"/>
    <xf numFmtId="4" fontId="104" fillId="47" borderId="0" xfId="0" applyNumberFormat="1" applyFont="1" applyFill="1" applyAlignment="1"/>
    <xf numFmtId="4" fontId="104" fillId="3" borderId="0" xfId="0" applyNumberFormat="1" applyFont="1" applyFill="1" applyAlignment="1">
      <alignment vertical="center"/>
    </xf>
    <xf numFmtId="0" fontId="106" fillId="3" borderId="0" xfId="0" applyFont="1" applyFill="1" applyAlignment="1"/>
    <xf numFmtId="0" fontId="11" fillId="3" borderId="3" xfId="0" applyFont="1" applyFill="1" applyBorder="1" applyAlignment="1">
      <alignment horizontal="center" vertical="top" wrapText="1"/>
    </xf>
    <xf numFmtId="164" fontId="11" fillId="3" borderId="2" xfId="2" applyNumberFormat="1" applyFont="1" applyFill="1" applyBorder="1" applyAlignment="1" applyProtection="1">
      <alignment horizontal="center" vertical="top"/>
    </xf>
    <xf numFmtId="4" fontId="113" fillId="3" borderId="0" xfId="0" applyNumberFormat="1" applyFont="1" applyFill="1" applyBorder="1" applyAlignment="1">
      <alignment horizontal="center" vertical="top"/>
    </xf>
    <xf numFmtId="0" fontId="31" fillId="47" borderId="0" xfId="0" applyFont="1" applyFill="1" applyAlignment="1"/>
    <xf numFmtId="0" fontId="107" fillId="3" borderId="0" xfId="0" applyFont="1" applyFill="1" applyAlignment="1"/>
    <xf numFmtId="4" fontId="11" fillId="3" borderId="3" xfId="1" applyNumberFormat="1" applyFont="1" applyFill="1" applyBorder="1" applyAlignment="1">
      <alignment horizontal="center" vertical="top" wrapText="1"/>
    </xf>
    <xf numFmtId="0" fontId="114" fillId="3" borderId="0" xfId="4" applyFont="1" applyFill="1" applyBorder="1" applyAlignment="1">
      <alignment horizontal="left" vertical="top"/>
    </xf>
    <xf numFmtId="0" fontId="10" fillId="3" borderId="0" xfId="4" applyFont="1" applyFill="1" applyBorder="1" applyAlignment="1">
      <alignment horizontal="left" vertical="top"/>
    </xf>
    <xf numFmtId="164" fontId="11" fillId="3" borderId="2" xfId="2" applyNumberFormat="1" applyFont="1" applyFill="1" applyBorder="1" applyAlignment="1" applyProtection="1">
      <alignment horizontal="center"/>
    </xf>
    <xf numFmtId="0" fontId="11" fillId="3" borderId="2" xfId="2" applyFont="1" applyFill="1" applyBorder="1" applyAlignment="1" applyProtection="1">
      <alignment horizontal="justify"/>
    </xf>
    <xf numFmtId="0" fontId="11" fillId="3" borderId="2" xfId="2" applyFont="1" applyFill="1" applyBorder="1" applyAlignment="1" applyProtection="1">
      <alignment horizontal="center"/>
    </xf>
    <xf numFmtId="4" fontId="11" fillId="3" borderId="2" xfId="2" applyNumberFormat="1" applyFont="1" applyFill="1" applyBorder="1" applyAlignment="1" applyProtection="1">
      <alignment horizontal="center"/>
    </xf>
    <xf numFmtId="0" fontId="7" fillId="3" borderId="2" xfId="2" applyFont="1" applyFill="1" applyBorder="1" applyAlignment="1" applyProtection="1">
      <alignment horizontal="justify"/>
    </xf>
    <xf numFmtId="0" fontId="7" fillId="3" borderId="2" xfId="2" applyFont="1" applyFill="1" applyBorder="1" applyAlignment="1" applyProtection="1">
      <alignment horizontal="center"/>
    </xf>
    <xf numFmtId="4" fontId="7" fillId="3" borderId="2" xfId="2" applyNumberFormat="1" applyFont="1" applyFill="1" applyBorder="1" applyAlignment="1" applyProtection="1">
      <alignment horizontal="center"/>
    </xf>
    <xf numFmtId="164" fontId="115" fillId="3" borderId="2" xfId="2" applyNumberFormat="1" applyFont="1" applyFill="1" applyBorder="1" applyAlignment="1" applyProtection="1">
      <alignment horizontal="center"/>
    </xf>
    <xf numFmtId="0" fontId="6" fillId="3" borderId="2" xfId="2" applyFont="1" applyFill="1" applyBorder="1" applyAlignment="1" applyProtection="1">
      <alignment horizontal="justify" vertical="top"/>
    </xf>
    <xf numFmtId="0" fontId="11" fillId="3" borderId="2" xfId="0" applyFont="1" applyFill="1" applyBorder="1" applyAlignment="1">
      <alignment horizontal="center" vertical="center"/>
    </xf>
    <xf numFmtId="0" fontId="11" fillId="3" borderId="2" xfId="0" applyFont="1" applyFill="1" applyBorder="1" applyAlignment="1">
      <alignment horizontal="center" vertical="center" wrapText="1"/>
    </xf>
    <xf numFmtId="4" fontId="11" fillId="3" borderId="2" xfId="4" applyNumberFormat="1" applyFont="1" applyFill="1" applyBorder="1" applyAlignment="1" applyProtection="1">
      <alignment vertical="center"/>
      <protection locked="0"/>
    </xf>
    <xf numFmtId="4" fontId="11" fillId="3" borderId="2" xfId="0" applyNumberFormat="1" applyFont="1" applyFill="1" applyBorder="1" applyAlignment="1">
      <alignment horizontal="right" vertical="center" wrapText="1"/>
    </xf>
    <xf numFmtId="0" fontId="10" fillId="3" borderId="3" xfId="0" applyFont="1" applyFill="1" applyBorder="1" applyAlignment="1">
      <alignment wrapText="1"/>
    </xf>
    <xf numFmtId="0" fontId="10" fillId="3" borderId="0" xfId="0" applyFont="1" applyFill="1" applyBorder="1" applyAlignment="1">
      <alignment horizontal="left" vertical="top" wrapText="1"/>
    </xf>
    <xf numFmtId="0" fontId="10" fillId="3" borderId="0" xfId="5" quotePrefix="1" applyFont="1" applyFill="1" applyBorder="1" applyAlignment="1">
      <alignment vertical="top" wrapText="1"/>
    </xf>
    <xf numFmtId="164" fontId="11" fillId="3" borderId="0" xfId="2" applyNumberFormat="1" applyFont="1" applyFill="1" applyBorder="1" applyAlignment="1" applyProtection="1">
      <alignment horizontal="center" vertical="center"/>
    </xf>
    <xf numFmtId="4" fontId="10" fillId="3" borderId="0" xfId="4" applyNumberFormat="1" applyFont="1" applyFill="1" applyBorder="1" applyAlignment="1">
      <alignment horizontal="justify" vertical="top" wrapText="1"/>
    </xf>
    <xf numFmtId="4" fontId="10" fillId="3" borderId="0" xfId="4" applyNumberFormat="1" applyFont="1" applyFill="1" applyBorder="1" applyAlignment="1">
      <alignment horizontal="justify" vertical="center" wrapText="1"/>
    </xf>
    <xf numFmtId="4" fontId="10" fillId="3" borderId="0" xfId="4" quotePrefix="1" applyNumberFormat="1" applyFont="1" applyFill="1" applyBorder="1" applyAlignment="1">
      <alignment horizontal="justify" vertical="center" wrapText="1"/>
    </xf>
    <xf numFmtId="4" fontId="114" fillId="3" borderId="0" xfId="4" applyNumberFormat="1" applyFont="1" applyFill="1" applyBorder="1" applyAlignment="1">
      <alignment horizontal="justify" vertical="center" wrapText="1"/>
    </xf>
    <xf numFmtId="49" fontId="11" fillId="3" borderId="0" xfId="2" applyNumberFormat="1" applyFont="1" applyFill="1" applyBorder="1" applyAlignment="1" applyProtection="1">
      <alignment horizontal="center" vertical="top"/>
    </xf>
    <xf numFmtId="0" fontId="11" fillId="3" borderId="0" xfId="2" applyFont="1" applyFill="1" applyBorder="1" applyAlignment="1" applyProtection="1">
      <alignment horizontal="center" vertical="top"/>
    </xf>
    <xf numFmtId="0" fontId="100" fillId="3" borderId="0" xfId="0" applyFont="1" applyFill="1" applyBorder="1" applyAlignment="1">
      <alignment horizontal="center" vertical="top"/>
    </xf>
    <xf numFmtId="0" fontId="5" fillId="3" borderId="0" xfId="0" applyFont="1" applyFill="1" applyAlignment="1">
      <alignment wrapText="1"/>
    </xf>
    <xf numFmtId="0" fontId="5" fillId="3" borderId="0" xfId="0" applyFont="1" applyFill="1" applyAlignment="1">
      <alignment vertical="top" wrapText="1"/>
    </xf>
    <xf numFmtId="0" fontId="7" fillId="3" borderId="0" xfId="0" applyFont="1" applyFill="1" applyAlignment="1">
      <alignment horizontal="center" vertical="top"/>
    </xf>
    <xf numFmtId="4" fontId="7" fillId="3" borderId="0" xfId="0" applyNumberFormat="1" applyFont="1" applyFill="1" applyAlignment="1">
      <alignment horizontal="center" vertical="top" wrapText="1"/>
    </xf>
    <xf numFmtId="0" fontId="7" fillId="3" borderId="0" xfId="0" applyFont="1" applyFill="1" applyAlignment="1">
      <alignment horizontal="center" vertical="top" wrapText="1"/>
    </xf>
    <xf numFmtId="4" fontId="7" fillId="3" borderId="0" xfId="0" applyNumberFormat="1" applyFont="1" applyFill="1" applyAlignment="1">
      <alignment horizontal="center" vertical="top"/>
    </xf>
    <xf numFmtId="167" fontId="7" fillId="3" borderId="4" xfId="2" applyNumberFormat="1" applyFont="1" applyFill="1" applyBorder="1" applyAlignment="1" applyProtection="1">
      <alignment horizontal="center" vertical="top"/>
    </xf>
    <xf numFmtId="0" fontId="7" fillId="3" borderId="4" xfId="2" applyFont="1" applyFill="1" applyBorder="1" applyAlignment="1" applyProtection="1">
      <alignment horizontal="left" vertical="top"/>
    </xf>
    <xf numFmtId="0" fontId="7" fillId="3" borderId="4" xfId="2" applyFont="1" applyFill="1" applyBorder="1" applyAlignment="1" applyProtection="1">
      <alignment horizontal="center" vertical="top"/>
    </xf>
    <xf numFmtId="4" fontId="7" fillId="3" borderId="4" xfId="2" applyNumberFormat="1" applyFont="1" applyFill="1" applyBorder="1" applyAlignment="1" applyProtection="1">
      <alignment horizontal="center" vertical="top"/>
    </xf>
    <xf numFmtId="4" fontId="7" fillId="3" borderId="4" xfId="2" applyNumberFormat="1" applyFont="1" applyFill="1" applyBorder="1" applyAlignment="1" applyProtection="1">
      <alignment horizontal="right" vertical="top"/>
    </xf>
    <xf numFmtId="0" fontId="7" fillId="3" borderId="2" xfId="2" applyFont="1" applyFill="1" applyBorder="1" applyAlignment="1" applyProtection="1">
      <alignment horizontal="center" vertical="top"/>
    </xf>
    <xf numFmtId="4" fontId="7" fillId="3" borderId="2" xfId="2" applyNumberFormat="1" applyFont="1" applyFill="1" applyBorder="1" applyAlignment="1" applyProtection="1">
      <alignment horizontal="center" vertical="top"/>
    </xf>
    <xf numFmtId="0" fontId="11" fillId="3" borderId="3" xfId="0" applyFont="1" applyFill="1" applyBorder="1" applyAlignment="1">
      <alignment vertical="center"/>
    </xf>
    <xf numFmtId="4" fontId="11" fillId="3" borderId="3" xfId="0" applyNumberFormat="1" applyFont="1" applyFill="1" applyBorder="1" applyAlignment="1">
      <alignment horizontal="center"/>
    </xf>
    <xf numFmtId="4" fontId="11" fillId="3" borderId="3" xfId="0" applyNumberFormat="1" applyFont="1" applyFill="1" applyBorder="1" applyAlignment="1">
      <alignment horizontal="right" wrapText="1"/>
    </xf>
    <xf numFmtId="0" fontId="5" fillId="3" borderId="0" xfId="0" applyFont="1" applyFill="1" applyBorder="1" applyAlignment="1">
      <alignment horizontal="center" vertical="top"/>
    </xf>
    <xf numFmtId="4" fontId="5" fillId="3" borderId="0" xfId="0" applyNumberFormat="1" applyFont="1" applyFill="1" applyBorder="1" applyAlignment="1">
      <alignment horizontal="center" vertical="top"/>
    </xf>
    <xf numFmtId="0" fontId="7" fillId="3" borderId="0" xfId="0" applyFont="1" applyFill="1" applyBorder="1" applyAlignment="1">
      <alignment horizontal="center" vertical="top"/>
    </xf>
    <xf numFmtId="166" fontId="7" fillId="3" borderId="0" xfId="0" applyNumberFormat="1" applyFont="1" applyFill="1" applyAlignment="1">
      <alignment horizontal="center" vertical="top"/>
    </xf>
    <xf numFmtId="0" fontId="5" fillId="3" borderId="0" xfId="0" applyFont="1" applyFill="1" applyBorder="1" applyAlignment="1">
      <alignment vertical="top" wrapText="1"/>
    </xf>
    <xf numFmtId="0" fontId="7" fillId="3" borderId="3" xfId="0" applyFont="1" applyFill="1" applyBorder="1" applyAlignment="1">
      <alignment horizontal="center"/>
    </xf>
    <xf numFmtId="0" fontId="7" fillId="3" borderId="3" xfId="0" applyFont="1" applyFill="1" applyBorder="1" applyAlignment="1">
      <alignment horizontal="center" wrapText="1"/>
    </xf>
    <xf numFmtId="4" fontId="7" fillId="3" borderId="3" xfId="0" applyNumberFormat="1" applyFont="1" applyFill="1" applyBorder="1" applyAlignment="1">
      <alignment horizontal="right" wrapText="1"/>
    </xf>
    <xf numFmtId="4" fontId="113" fillId="3" borderId="0" xfId="0" applyNumberFormat="1" applyFont="1" applyFill="1" applyBorder="1" applyAlignment="1">
      <alignment horizontal="center"/>
    </xf>
    <xf numFmtId="0" fontId="10" fillId="3" borderId="3" xfId="0" applyFont="1" applyFill="1" applyBorder="1" applyAlignment="1"/>
    <xf numFmtId="4" fontId="11" fillId="3" borderId="2" xfId="1" applyNumberFormat="1" applyFont="1" applyFill="1" applyBorder="1" applyAlignment="1">
      <alignment horizontal="center" wrapText="1"/>
    </xf>
    <xf numFmtId="4" fontId="11" fillId="3" borderId="0" xfId="2" applyNumberFormat="1" applyFont="1" applyFill="1" applyBorder="1" applyAlignment="1" applyProtection="1">
      <alignment horizontal="center" vertical="top"/>
    </xf>
    <xf numFmtId="4" fontId="7" fillId="0" borderId="0" xfId="58" applyNumberFormat="1" applyFont="1" applyFill="1" applyBorder="1" applyAlignment="1" applyProtection="1">
      <alignment horizontal="left"/>
    </xf>
    <xf numFmtId="0" fontId="5" fillId="0" borderId="0" xfId="30" applyFont="1" applyFill="1" applyAlignment="1">
      <alignment horizontal="left"/>
    </xf>
    <xf numFmtId="2" fontId="7" fillId="0" borderId="0" xfId="58" applyNumberFormat="1" applyFont="1" applyFill="1" applyBorder="1" applyAlignment="1" applyProtection="1">
      <alignment horizontal="left" vertical="top" wrapText="1"/>
    </xf>
    <xf numFmtId="0" fontId="7" fillId="0" borderId="0" xfId="7" applyFont="1" applyFill="1" applyBorder="1" applyAlignment="1">
      <alignment horizontal="left"/>
    </xf>
    <xf numFmtId="49" fontId="117" fillId="0" borderId="0" xfId="57" applyNumberFormat="1" applyFont="1" applyFill="1" applyBorder="1" applyProtection="1"/>
    <xf numFmtId="0" fontId="117" fillId="0" borderId="0" xfId="57" applyFont="1" applyFill="1" applyBorder="1" applyAlignment="1" applyProtection="1">
      <alignment horizontal="justify"/>
    </xf>
    <xf numFmtId="4" fontId="117" fillId="0" borderId="0" xfId="57" applyNumberFormat="1" applyFont="1" applyFill="1" applyBorder="1" applyAlignment="1" applyProtection="1">
      <alignment horizontal="right"/>
    </xf>
    <xf numFmtId="0" fontId="10" fillId="0" borderId="0" xfId="4" applyFont="1" applyFill="1"/>
    <xf numFmtId="0" fontId="10" fillId="0" borderId="0" xfId="4" applyFont="1" applyFill="1" applyBorder="1"/>
    <xf numFmtId="49" fontId="35" fillId="0" borderId="0" xfId="58" applyNumberFormat="1" applyFont="1" applyFill="1" applyBorder="1" applyAlignment="1" applyProtection="1">
      <alignment vertical="top" wrapText="1"/>
    </xf>
    <xf numFmtId="0" fontId="5" fillId="0" borderId="0" xfId="58" applyFont="1" applyFill="1" applyBorder="1" applyAlignment="1" applyProtection="1">
      <alignment vertical="top" wrapText="1"/>
    </xf>
    <xf numFmtId="4" fontId="11" fillId="0" borderId="0" xfId="58" applyNumberFormat="1" applyFont="1" applyFill="1" applyBorder="1" applyAlignment="1" applyProtection="1">
      <alignment horizontal="left" vertical="top"/>
    </xf>
    <xf numFmtId="0" fontId="10" fillId="0" borderId="0" xfId="4" applyFont="1" applyFill="1" applyBorder="1" applyAlignment="1">
      <alignment vertical="top"/>
    </xf>
    <xf numFmtId="0" fontId="10" fillId="0" borderId="0" xfId="4" applyFont="1" applyFill="1" applyAlignment="1">
      <alignment vertical="top"/>
    </xf>
    <xf numFmtId="49" fontId="35" fillId="0" borderId="0" xfId="58" applyNumberFormat="1" applyFont="1" applyFill="1" applyBorder="1" applyAlignment="1" applyProtection="1">
      <alignment wrapText="1"/>
    </xf>
    <xf numFmtId="4" fontId="11" fillId="0" borderId="0" xfId="58" applyNumberFormat="1" applyFont="1" applyFill="1" applyBorder="1" applyAlignment="1" applyProtection="1">
      <alignment horizontal="left" vertical="top" wrapText="1"/>
    </xf>
    <xf numFmtId="2" fontId="11" fillId="0" borderId="0" xfId="58" applyNumberFormat="1" applyFont="1" applyFill="1" applyBorder="1" applyAlignment="1" applyProtection="1">
      <alignment horizontal="left" vertical="top" wrapText="1"/>
    </xf>
    <xf numFmtId="0" fontId="5" fillId="0" borderId="0" xfId="58" applyFont="1" applyFill="1" applyBorder="1" applyAlignment="1" applyProtection="1">
      <alignment wrapText="1"/>
    </xf>
    <xf numFmtId="4" fontId="11" fillId="0" borderId="0" xfId="58" applyNumberFormat="1" applyFont="1" applyFill="1" applyBorder="1" applyAlignment="1" applyProtection="1">
      <alignment horizontal="left"/>
    </xf>
    <xf numFmtId="0" fontId="10" fillId="0" borderId="0" xfId="7" applyFont="1" applyFill="1"/>
    <xf numFmtId="0" fontId="10" fillId="0" borderId="0" xfId="7" applyFont="1" applyFill="1" applyBorder="1"/>
    <xf numFmtId="0" fontId="35" fillId="0" borderId="0" xfId="58" applyFont="1" applyFill="1" applyBorder="1" applyAlignment="1" applyProtection="1">
      <alignment vertical="top" wrapText="1"/>
    </xf>
    <xf numFmtId="4" fontId="35" fillId="0" borderId="0" xfId="58" applyNumberFormat="1" applyFont="1" applyFill="1" applyBorder="1" applyAlignment="1" applyProtection="1">
      <alignment horizontal="right"/>
    </xf>
    <xf numFmtId="49" fontId="35" fillId="0" borderId="0" xfId="58" applyNumberFormat="1" applyFont="1" applyFill="1" applyBorder="1" applyAlignment="1" applyProtection="1">
      <alignment vertical="center" wrapText="1"/>
    </xf>
    <xf numFmtId="4" fontId="35" fillId="0" borderId="0" xfId="58" applyNumberFormat="1" applyFont="1" applyFill="1" applyBorder="1" applyAlignment="1" applyProtection="1">
      <alignment horizontal="right" vertical="center"/>
    </xf>
    <xf numFmtId="0" fontId="10" fillId="0" borderId="0" xfId="7" applyFont="1" applyFill="1" applyAlignment="1">
      <alignment vertical="center"/>
    </xf>
    <xf numFmtId="0" fontId="10" fillId="0" borderId="0" xfId="7" applyFont="1" applyFill="1" applyBorder="1" applyAlignment="1">
      <alignment vertical="center"/>
    </xf>
    <xf numFmtId="0" fontId="35" fillId="0" borderId="1" xfId="58" applyFont="1" applyFill="1" applyBorder="1" applyAlignment="1" applyProtection="1">
      <alignment vertical="top" wrapText="1"/>
    </xf>
    <xf numFmtId="4" fontId="35" fillId="0" borderId="1" xfId="58" applyNumberFormat="1" applyFont="1" applyFill="1" applyBorder="1" applyAlignment="1" applyProtection="1">
      <alignment horizontal="right"/>
    </xf>
    <xf numFmtId="49" fontId="115" fillId="0" borderId="0" xfId="58" applyNumberFormat="1" applyFont="1" applyFill="1" applyBorder="1" applyAlignment="1" applyProtection="1">
      <alignment vertical="center"/>
    </xf>
    <xf numFmtId="0" fontId="118" fillId="0" borderId="0" xfId="57" applyFont="1" applyFill="1" applyBorder="1" applyAlignment="1" applyProtection="1">
      <alignment vertical="center"/>
    </xf>
    <xf numFmtId="4" fontId="118" fillId="0" borderId="0" xfId="58" applyNumberFormat="1" applyFont="1" applyFill="1" applyBorder="1" applyAlignment="1" applyProtection="1">
      <alignment horizontal="right" vertical="center"/>
    </xf>
    <xf numFmtId="4" fontId="115" fillId="0" borderId="0" xfId="58" applyNumberFormat="1" applyFont="1" applyFill="1" applyBorder="1" applyAlignment="1" applyProtection="1"/>
    <xf numFmtId="0" fontId="29" fillId="0" borderId="0" xfId="7" applyFont="1" applyFill="1"/>
    <xf numFmtId="49" fontId="7" fillId="0" borderId="0" xfId="35" applyNumberFormat="1" applyFont="1" applyFill="1"/>
    <xf numFmtId="4" fontId="119" fillId="0" borderId="0" xfId="58" applyNumberFormat="1" applyFont="1" applyFill="1" applyBorder="1" applyAlignment="1" applyProtection="1">
      <alignment horizontal="right"/>
    </xf>
    <xf numFmtId="4" fontId="115" fillId="0" borderId="0" xfId="58" applyNumberFormat="1" applyFont="1" applyFill="1" applyBorder="1" applyAlignment="1" applyProtection="1">
      <alignment horizontal="right"/>
    </xf>
    <xf numFmtId="2" fontId="7" fillId="0" borderId="0" xfId="35" applyNumberFormat="1" applyFont="1" applyFill="1" applyAlignment="1">
      <alignment horizontal="left" vertical="top"/>
    </xf>
    <xf numFmtId="49" fontId="5" fillId="0" borderId="0" xfId="35" applyNumberFormat="1" applyFont="1" applyFill="1" applyAlignment="1">
      <alignment horizontal="justify"/>
    </xf>
    <xf numFmtId="176" fontId="5" fillId="0" borderId="0" xfId="35" applyNumberFormat="1" applyFont="1" applyFill="1"/>
    <xf numFmtId="4" fontId="115" fillId="0" borderId="0" xfId="35" applyNumberFormat="1" applyFont="1" applyFill="1" applyAlignment="1">
      <alignment horizontal="right"/>
    </xf>
    <xf numFmtId="176" fontId="120" fillId="0" borderId="0" xfId="35" applyNumberFormat="1" applyFont="1" applyFill="1"/>
    <xf numFmtId="176" fontId="5" fillId="0" borderId="0" xfId="35" applyNumberFormat="1" applyFont="1" applyFill="1" applyBorder="1"/>
    <xf numFmtId="4" fontId="115" fillId="3" borderId="0" xfId="58" applyNumberFormat="1" applyFont="1" applyFill="1" applyBorder="1" applyAlignment="1" applyProtection="1">
      <alignment horizontal="right"/>
    </xf>
    <xf numFmtId="2" fontId="7" fillId="0" borderId="0" xfId="35" applyNumberFormat="1" applyFont="1" applyFill="1" applyAlignment="1">
      <alignment horizontal="left" vertical="center"/>
    </xf>
    <xf numFmtId="49" fontId="5" fillId="0" borderId="0" xfId="35" applyNumberFormat="1" applyFont="1" applyFill="1" applyAlignment="1">
      <alignment horizontal="justify" vertical="center"/>
    </xf>
    <xf numFmtId="49" fontId="121" fillId="0" borderId="4" xfId="35" applyNumberFormat="1" applyFont="1" applyFill="1" applyBorder="1" applyAlignment="1">
      <alignment vertical="center"/>
    </xf>
    <xf numFmtId="176" fontId="5" fillId="0" borderId="4" xfId="35" applyNumberFormat="1" applyFont="1" applyFill="1" applyBorder="1" applyAlignment="1">
      <alignment vertical="center"/>
    </xf>
    <xf numFmtId="172" fontId="5" fillId="0" borderId="4" xfId="35" applyNumberFormat="1" applyFont="1" applyFill="1" applyBorder="1" applyAlignment="1">
      <alignment vertical="center"/>
    </xf>
    <xf numFmtId="4" fontId="115" fillId="0" borderId="4" xfId="35" applyNumberFormat="1" applyFont="1" applyFill="1" applyBorder="1" applyAlignment="1">
      <alignment horizontal="right"/>
    </xf>
    <xf numFmtId="176" fontId="120" fillId="0" borderId="0" xfId="35" applyNumberFormat="1" applyFont="1" applyFill="1" applyBorder="1" applyAlignment="1">
      <alignment vertical="center"/>
    </xf>
    <xf numFmtId="176" fontId="5" fillId="0" borderId="0" xfId="35" applyNumberFormat="1" applyFont="1" applyFill="1" applyAlignment="1">
      <alignment vertical="center"/>
    </xf>
    <xf numFmtId="176" fontId="5" fillId="0" borderId="0" xfId="35" applyNumberFormat="1" applyFont="1" applyFill="1" applyBorder="1" applyAlignment="1">
      <alignment vertical="center"/>
    </xf>
    <xf numFmtId="49" fontId="7" fillId="0" borderId="0" xfId="35" applyNumberFormat="1" applyFont="1" applyFill="1" applyBorder="1"/>
    <xf numFmtId="4" fontId="115" fillId="0" borderId="0" xfId="35" applyNumberFormat="1" applyFont="1" applyFill="1" applyBorder="1" applyAlignment="1">
      <alignment horizontal="right"/>
    </xf>
    <xf numFmtId="176" fontId="120" fillId="0" borderId="0" xfId="35" applyNumberFormat="1" applyFont="1" applyFill="1" applyBorder="1"/>
    <xf numFmtId="49" fontId="5" fillId="0" borderId="0" xfId="35" applyNumberFormat="1" applyFont="1" applyFill="1" applyBorder="1"/>
    <xf numFmtId="9" fontId="5" fillId="0" borderId="0" xfId="35" applyNumberFormat="1" applyFont="1" applyFill="1" applyBorder="1" applyAlignment="1">
      <alignment horizontal="center" vertical="center"/>
    </xf>
    <xf numFmtId="172" fontId="5" fillId="0" borderId="0" xfId="35" applyNumberFormat="1" applyFont="1" applyFill="1" applyBorder="1"/>
    <xf numFmtId="49" fontId="121" fillId="0" borderId="14" xfId="35" applyNumberFormat="1" applyFont="1" applyFill="1" applyBorder="1" applyAlignment="1">
      <alignment vertical="center"/>
    </xf>
    <xf numFmtId="172" fontId="5" fillId="0" borderId="14" xfId="35" applyNumberFormat="1" applyFont="1" applyFill="1" applyBorder="1" applyAlignment="1">
      <alignment vertical="center"/>
    </xf>
    <xf numFmtId="4" fontId="115" fillId="0" borderId="14" xfId="35" applyNumberFormat="1" applyFont="1" applyFill="1" applyBorder="1" applyAlignment="1">
      <alignment horizontal="right"/>
    </xf>
    <xf numFmtId="4" fontId="7" fillId="0" borderId="0" xfId="35" applyNumberFormat="1" applyFont="1" applyFill="1" applyBorder="1" applyAlignment="1"/>
    <xf numFmtId="4" fontId="7" fillId="0" borderId="0" xfId="35" applyNumberFormat="1" applyFont="1" applyFill="1" applyBorder="1" applyAlignment="1">
      <alignment horizontal="left" indent="4"/>
    </xf>
    <xf numFmtId="176" fontId="7" fillId="0" borderId="0" xfId="35" applyNumberFormat="1" applyFont="1" applyFill="1" applyBorder="1"/>
    <xf numFmtId="0" fontId="10" fillId="0" borderId="1" xfId="7" applyFont="1" applyFill="1" applyBorder="1"/>
    <xf numFmtId="4" fontId="10" fillId="0" borderId="1" xfId="7" applyNumberFormat="1" applyFont="1" applyFill="1" applyBorder="1"/>
    <xf numFmtId="0" fontId="123" fillId="0" borderId="0" xfId="7" applyFont="1" applyFill="1" applyAlignment="1"/>
    <xf numFmtId="0" fontId="123" fillId="0" borderId="0" xfId="7" applyFont="1" applyFill="1" applyBorder="1" applyAlignment="1"/>
    <xf numFmtId="49" fontId="11" fillId="3" borderId="2" xfId="2" applyNumberFormat="1" applyFont="1" applyFill="1" applyBorder="1" applyAlignment="1" applyProtection="1">
      <alignment horizontal="justify"/>
      <protection hidden="1"/>
    </xf>
    <xf numFmtId="49" fontId="11" fillId="3" borderId="2" xfId="2" applyNumberFormat="1" applyFont="1" applyFill="1" applyBorder="1" applyAlignment="1" applyProtection="1">
      <alignment horizontal="center"/>
      <protection hidden="1"/>
    </xf>
    <xf numFmtId="4" fontId="11" fillId="3" borderId="2" xfId="2" applyNumberFormat="1" applyFont="1" applyFill="1" applyBorder="1" applyAlignment="1" applyProtection="1">
      <alignment horizontal="right"/>
    </xf>
    <xf numFmtId="164" fontId="11" fillId="3" borderId="0" xfId="2" applyNumberFormat="1" applyFont="1" applyFill="1" applyBorder="1" applyAlignment="1" applyProtection="1">
      <alignment vertical="top"/>
    </xf>
    <xf numFmtId="0" fontId="10" fillId="3" borderId="3" xfId="4" applyFont="1" applyFill="1" applyBorder="1" applyAlignment="1">
      <alignment horizontal="center" vertical="center" wrapText="1"/>
    </xf>
    <xf numFmtId="4" fontId="11" fillId="3" borderId="3" xfId="0" applyNumberFormat="1" applyFont="1" applyFill="1" applyBorder="1" applyAlignment="1">
      <alignment horizontal="center" vertical="center"/>
    </xf>
    <xf numFmtId="4" fontId="10" fillId="3" borderId="3" xfId="0" applyNumberFormat="1" applyFont="1" applyFill="1" applyBorder="1" applyAlignment="1" applyProtection="1">
      <alignment vertical="center"/>
      <protection locked="0"/>
    </xf>
    <xf numFmtId="0" fontId="10" fillId="3" borderId="0" xfId="2" applyFont="1" applyFill="1" applyBorder="1" applyAlignment="1" applyProtection="1">
      <alignment horizontal="left" vertical="top"/>
    </xf>
    <xf numFmtId="0" fontId="11" fillId="3" borderId="0" xfId="0" applyFont="1" applyFill="1" applyAlignment="1">
      <alignment vertical="top" wrapText="1"/>
    </xf>
    <xf numFmtId="0" fontId="11" fillId="3" borderId="3" xfId="0" applyFont="1" applyFill="1" applyBorder="1" applyAlignment="1"/>
    <xf numFmtId="4" fontId="5" fillId="3" borderId="0" xfId="0" applyNumberFormat="1" applyFont="1" applyFill="1" applyAlignment="1">
      <alignment horizontal="center" vertical="top"/>
    </xf>
    <xf numFmtId="0" fontId="10" fillId="3" borderId="2" xfId="0" applyFont="1" applyFill="1" applyBorder="1" applyAlignment="1">
      <alignment vertical="top" wrapText="1"/>
    </xf>
    <xf numFmtId="0" fontId="10" fillId="3" borderId="0" xfId="0" applyFont="1" applyFill="1" applyAlignment="1">
      <alignment horizontal="center" wrapText="1"/>
    </xf>
    <xf numFmtId="4" fontId="10" fillId="3" borderId="0" xfId="0" applyNumberFormat="1" applyFont="1" applyFill="1" applyBorder="1" applyAlignment="1">
      <alignment horizontal="center" vertical="center"/>
    </xf>
    <xf numFmtId="4" fontId="7" fillId="3" borderId="2" xfId="2" applyNumberFormat="1" applyFont="1" applyFill="1" applyBorder="1" applyAlignment="1" applyProtection="1">
      <alignment horizontal="right" vertical="top"/>
    </xf>
    <xf numFmtId="4" fontId="7" fillId="3" borderId="2" xfId="2" applyNumberFormat="1" applyFont="1" applyFill="1" applyBorder="1" applyAlignment="1" applyProtection="1">
      <alignment horizontal="right" vertical="top"/>
      <protection locked="0"/>
    </xf>
    <xf numFmtId="4" fontId="7" fillId="3" borderId="2" xfId="2" applyNumberFormat="1" applyFont="1" applyFill="1" applyBorder="1" applyAlignment="1" applyProtection="1">
      <alignment horizontal="right" vertical="center"/>
    </xf>
    <xf numFmtId="0" fontId="7" fillId="3" borderId="1" xfId="2" applyFont="1" applyFill="1" applyBorder="1" applyAlignment="1" applyProtection="1">
      <alignment horizontal="justify" vertical="center"/>
    </xf>
    <xf numFmtId="177" fontId="7" fillId="3" borderId="1" xfId="2" applyNumberFormat="1" applyFont="1" applyFill="1" applyBorder="1" applyAlignment="1" applyProtection="1">
      <alignment horizontal="right" vertical="center" indent="1"/>
    </xf>
    <xf numFmtId="49" fontId="7" fillId="3" borderId="2" xfId="2" applyNumberFormat="1" applyFont="1" applyFill="1" applyBorder="1" applyAlignment="1" applyProtection="1">
      <alignment horizontal="center" vertical="top"/>
      <protection hidden="1"/>
    </xf>
    <xf numFmtId="166" fontId="11" fillId="3" borderId="0" xfId="5" applyNumberFormat="1" applyFont="1" applyFill="1" applyAlignment="1">
      <alignment horizontal="center" vertical="top"/>
    </xf>
    <xf numFmtId="0" fontId="10" fillId="3" borderId="0" xfId="5" applyFont="1" applyFill="1" applyBorder="1" applyAlignment="1">
      <alignment horizontal="center" vertical="top"/>
    </xf>
    <xf numFmtId="4" fontId="10" fillId="3" borderId="0" xfId="5" applyNumberFormat="1" applyFont="1" applyFill="1" applyBorder="1" applyAlignment="1">
      <alignment horizontal="center" vertical="top"/>
    </xf>
    <xf numFmtId="0" fontId="11" fillId="3" borderId="0" xfId="5" applyFont="1" applyFill="1" applyBorder="1" applyAlignment="1">
      <alignment horizontal="center" vertical="top"/>
    </xf>
    <xf numFmtId="0" fontId="114" fillId="3" borderId="0" xfId="0" applyFont="1" applyFill="1" applyAlignment="1">
      <alignment vertical="top" wrapText="1"/>
    </xf>
    <xf numFmtId="167" fontId="11" fillId="3" borderId="0" xfId="2" applyNumberFormat="1" applyFont="1" applyFill="1" applyBorder="1" applyAlignment="1" applyProtection="1">
      <alignment horizontal="center" vertical="top"/>
    </xf>
    <xf numFmtId="0" fontId="11" fillId="3" borderId="0" xfId="2" applyFont="1" applyFill="1" applyBorder="1" applyAlignment="1" applyProtection="1">
      <alignment horizontal="left" vertical="top"/>
    </xf>
    <xf numFmtId="4" fontId="11" fillId="3" borderId="0" xfId="2" applyNumberFormat="1" applyFont="1" applyFill="1" applyBorder="1" applyAlignment="1" applyProtection="1">
      <alignment horizontal="right" vertical="top"/>
    </xf>
    <xf numFmtId="0" fontId="11" fillId="3" borderId="31" xfId="0" applyFont="1" applyFill="1" applyBorder="1" applyAlignment="1">
      <alignment vertical="center" wrapText="1"/>
    </xf>
    <xf numFmtId="0" fontId="11" fillId="3" borderId="31" xfId="0" applyFont="1" applyFill="1" applyBorder="1" applyAlignment="1">
      <alignment horizontal="center" vertical="top"/>
    </xf>
    <xf numFmtId="4" fontId="11" fillId="3" borderId="31" xfId="1" applyNumberFormat="1" applyFont="1" applyFill="1" applyBorder="1" applyAlignment="1">
      <alignment horizontal="center" vertical="center" wrapText="1"/>
    </xf>
    <xf numFmtId="0" fontId="11" fillId="3" borderId="31" xfId="0" applyFont="1" applyFill="1" applyBorder="1" applyAlignment="1">
      <alignment horizontal="center" vertical="top" wrapText="1"/>
    </xf>
    <xf numFmtId="4" fontId="11" fillId="3" borderId="31" xfId="0" applyNumberFormat="1" applyFont="1" applyFill="1" applyBorder="1" applyAlignment="1">
      <alignment horizontal="center" vertical="top"/>
    </xf>
    <xf numFmtId="4" fontId="11" fillId="3" borderId="31" xfId="0" applyNumberFormat="1" applyFont="1" applyFill="1" applyBorder="1" applyAlignment="1">
      <alignment horizontal="right" vertical="center" wrapText="1"/>
    </xf>
    <xf numFmtId="0" fontId="10" fillId="3" borderId="3" xfId="0" applyFont="1" applyFill="1" applyBorder="1" applyAlignment="1">
      <alignment horizontal="center" vertical="center"/>
    </xf>
    <xf numFmtId="0" fontId="10" fillId="3" borderId="3" xfId="0" applyFont="1" applyFill="1" applyBorder="1" applyAlignment="1">
      <alignment horizontal="center" vertical="center" wrapText="1"/>
    </xf>
    <xf numFmtId="4" fontId="10" fillId="3" borderId="3" xfId="4" applyNumberFormat="1" applyFont="1" applyFill="1" applyBorder="1" applyAlignment="1" applyProtection="1">
      <alignment vertical="center"/>
      <protection locked="0"/>
    </xf>
    <xf numFmtId="4" fontId="10" fillId="3" borderId="3" xfId="0" applyNumberFormat="1" applyFont="1" applyFill="1" applyBorder="1" applyAlignment="1">
      <alignment horizontal="right" vertical="center" wrapText="1"/>
    </xf>
    <xf numFmtId="4" fontId="117" fillId="3" borderId="0" xfId="57" applyNumberFormat="1" applyFont="1" applyFill="1" applyBorder="1" applyAlignment="1" applyProtection="1">
      <alignment horizontal="right"/>
    </xf>
    <xf numFmtId="0" fontId="10" fillId="3" borderId="0" xfId="4" applyFont="1" applyFill="1"/>
    <xf numFmtId="4" fontId="11" fillId="3" borderId="0" xfId="58" applyNumberFormat="1" applyFont="1" applyFill="1" applyBorder="1" applyAlignment="1" applyProtection="1">
      <alignment horizontal="left" vertical="top"/>
    </xf>
    <xf numFmtId="4" fontId="11" fillId="3" borderId="0" xfId="58" applyNumberFormat="1" applyFont="1" applyFill="1" applyBorder="1" applyAlignment="1" applyProtection="1">
      <alignment horizontal="left" vertical="top" wrapText="1"/>
    </xf>
    <xf numFmtId="4" fontId="7" fillId="3" borderId="0" xfId="58" applyNumberFormat="1" applyFont="1" applyFill="1" applyBorder="1" applyAlignment="1" applyProtection="1">
      <alignment horizontal="left"/>
    </xf>
    <xf numFmtId="0" fontId="5" fillId="3" borderId="0" xfId="30" applyFont="1" applyFill="1" applyAlignment="1">
      <alignment horizontal="left"/>
    </xf>
    <xf numFmtId="2" fontId="11" fillId="3" borderId="0" xfId="58" applyNumberFormat="1" applyFont="1" applyFill="1" applyBorder="1" applyAlignment="1" applyProtection="1">
      <alignment horizontal="left" vertical="top" wrapText="1"/>
    </xf>
    <xf numFmtId="2" fontId="7" fillId="3" borderId="0" xfId="58" applyNumberFormat="1" applyFont="1" applyFill="1" applyBorder="1" applyAlignment="1" applyProtection="1">
      <alignment horizontal="left" vertical="top" wrapText="1"/>
    </xf>
    <xf numFmtId="4" fontId="11" fillId="3" borderId="0" xfId="58" applyNumberFormat="1" applyFont="1" applyFill="1" applyBorder="1" applyAlignment="1" applyProtection="1">
      <alignment horizontal="left"/>
    </xf>
    <xf numFmtId="0" fontId="7" fillId="3" borderId="0" xfId="7" applyFont="1" applyFill="1" applyBorder="1" applyAlignment="1">
      <alignment horizontal="left"/>
    </xf>
    <xf numFmtId="0" fontId="10" fillId="3" borderId="0" xfId="7" applyFont="1" applyFill="1"/>
    <xf numFmtId="4" fontId="35" fillId="3" borderId="0" xfId="58" applyNumberFormat="1" applyFont="1" applyFill="1" applyBorder="1" applyAlignment="1" applyProtection="1">
      <alignment horizontal="right"/>
    </xf>
    <xf numFmtId="4" fontId="35" fillId="3" borderId="0" xfId="58" applyNumberFormat="1" applyFont="1" applyFill="1" applyBorder="1" applyAlignment="1" applyProtection="1">
      <alignment horizontal="right" vertical="center"/>
    </xf>
    <xf numFmtId="0" fontId="10" fillId="3" borderId="0" xfId="7" applyFont="1" applyFill="1" applyAlignment="1">
      <alignment vertical="center"/>
    </xf>
    <xf numFmtId="4" fontId="35" fillId="3" borderId="1" xfId="58" applyNumberFormat="1" applyFont="1" applyFill="1" applyBorder="1" applyAlignment="1" applyProtection="1">
      <alignment horizontal="right"/>
    </xf>
    <xf numFmtId="4" fontId="118" fillId="3" borderId="0" xfId="58" applyNumberFormat="1" applyFont="1" applyFill="1" applyBorder="1" applyAlignment="1" applyProtection="1">
      <alignment horizontal="right" vertical="center"/>
    </xf>
    <xf numFmtId="4" fontId="115" fillId="3" borderId="0" xfId="58" applyNumberFormat="1" applyFont="1" applyFill="1" applyBorder="1" applyAlignment="1" applyProtection="1"/>
    <xf numFmtId="49" fontId="7" fillId="3" borderId="0" xfId="35" applyNumberFormat="1" applyFont="1" applyFill="1"/>
    <xf numFmtId="4" fontId="117" fillId="3" borderId="0" xfId="58" applyNumberFormat="1" applyFont="1" applyFill="1" applyBorder="1" applyAlignment="1" applyProtection="1">
      <alignment horizontal="right"/>
    </xf>
    <xf numFmtId="176" fontId="5" fillId="3" borderId="0" xfId="35" applyNumberFormat="1" applyFont="1" applyFill="1"/>
    <xf numFmtId="4" fontId="115" fillId="3" borderId="0" xfId="35" applyNumberFormat="1" applyFont="1" applyFill="1" applyAlignment="1">
      <alignment horizontal="right"/>
    </xf>
    <xf numFmtId="176" fontId="5" fillId="3" borderId="4" xfId="35" applyNumberFormat="1" applyFont="1" applyFill="1" applyBorder="1" applyAlignment="1">
      <alignment vertical="center"/>
    </xf>
    <xf numFmtId="172" fontId="5" fillId="3" borderId="4" xfId="35" applyNumberFormat="1" applyFont="1" applyFill="1" applyBorder="1" applyAlignment="1">
      <alignment vertical="center"/>
    </xf>
    <xf numFmtId="4" fontId="115" fillId="3" borderId="4" xfId="35" applyNumberFormat="1" applyFont="1" applyFill="1" applyBorder="1" applyAlignment="1">
      <alignment horizontal="right"/>
    </xf>
    <xf numFmtId="176" fontId="5" fillId="3" borderId="0" xfId="35" applyNumberFormat="1" applyFont="1" applyFill="1" applyBorder="1" applyAlignment="1">
      <alignment vertical="center"/>
    </xf>
    <xf numFmtId="176" fontId="5" fillId="3" borderId="0" xfId="35" applyNumberFormat="1" applyFont="1" applyFill="1" applyAlignment="1">
      <alignment vertical="center"/>
    </xf>
    <xf numFmtId="176" fontId="5" fillId="3" borderId="0" xfId="35" applyNumberFormat="1" applyFont="1" applyFill="1" applyBorder="1"/>
    <xf numFmtId="4" fontId="115" fillId="3" borderId="0" xfId="35" applyNumberFormat="1" applyFont="1" applyFill="1" applyBorder="1" applyAlignment="1">
      <alignment horizontal="right"/>
    </xf>
    <xf numFmtId="9" fontId="5" fillId="3" borderId="0" xfId="35" applyNumberFormat="1" applyFont="1" applyFill="1" applyBorder="1" applyAlignment="1">
      <alignment horizontal="center" vertical="center"/>
    </xf>
    <xf numFmtId="49" fontId="5" fillId="3" borderId="0" xfId="35" applyNumberFormat="1" applyFont="1" applyFill="1" applyBorder="1"/>
    <xf numFmtId="172" fontId="5" fillId="3" borderId="0" xfId="35" applyNumberFormat="1" applyFont="1" applyFill="1" applyBorder="1"/>
    <xf numFmtId="49" fontId="121" fillId="3" borderId="14" xfId="35" applyNumberFormat="1" applyFont="1" applyFill="1" applyBorder="1" applyAlignment="1">
      <alignment vertical="center"/>
    </xf>
    <xf numFmtId="172" fontId="5" fillId="3" borderId="14" xfId="35" applyNumberFormat="1" applyFont="1" applyFill="1" applyBorder="1" applyAlignment="1">
      <alignment vertical="center"/>
    </xf>
    <xf numFmtId="4" fontId="115" fillId="3" borderId="14" xfId="35" applyNumberFormat="1" applyFont="1" applyFill="1" applyBorder="1" applyAlignment="1">
      <alignment horizontal="right"/>
    </xf>
    <xf numFmtId="4" fontId="7" fillId="3" borderId="0" xfId="35" applyNumberFormat="1" applyFont="1" applyFill="1" applyBorder="1" applyAlignment="1"/>
    <xf numFmtId="4" fontId="7" fillId="3" borderId="0" xfId="35" applyNumberFormat="1" applyFont="1" applyFill="1" applyBorder="1" applyAlignment="1">
      <alignment horizontal="left" indent="4"/>
    </xf>
    <xf numFmtId="176" fontId="7" fillId="3" borderId="0" xfId="35" applyNumberFormat="1" applyFont="1" applyFill="1" applyBorder="1"/>
    <xf numFmtId="0" fontId="115" fillId="3" borderId="0" xfId="7" applyFont="1" applyFill="1" applyAlignment="1"/>
    <xf numFmtId="0" fontId="10" fillId="3" borderId="1" xfId="7" applyFont="1" applyFill="1" applyBorder="1"/>
    <xf numFmtId="0" fontId="11" fillId="3" borderId="31" xfId="0" applyFont="1" applyFill="1" applyBorder="1" applyAlignment="1">
      <alignment horizontal="center" vertical="center"/>
    </xf>
    <xf numFmtId="0" fontId="11" fillId="3" borderId="31" xfId="0" applyFont="1" applyFill="1" applyBorder="1" applyAlignment="1">
      <alignment horizontal="center" vertical="center" wrapText="1"/>
    </xf>
    <xf numFmtId="4" fontId="11" fillId="3" borderId="31" xfId="4" applyNumberFormat="1" applyFont="1" applyFill="1" applyBorder="1" applyAlignment="1" applyProtection="1">
      <alignment vertical="center"/>
      <protection locked="0"/>
    </xf>
    <xf numFmtId="4" fontId="11" fillId="3" borderId="3" xfId="4" applyNumberFormat="1" applyFont="1" applyFill="1" applyBorder="1" applyAlignment="1" applyProtection="1">
      <protection locked="0"/>
    </xf>
    <xf numFmtId="0" fontId="10" fillId="48" borderId="0" xfId="380" applyNumberFormat="1" applyFont="1" applyFill="1" applyAlignment="1" applyProtection="1">
      <alignment horizontal="left" vertical="top" wrapText="1"/>
    </xf>
    <xf numFmtId="4" fontId="10" fillId="3" borderId="15" xfId="4" applyNumberFormat="1" applyFont="1" applyFill="1" applyBorder="1" applyAlignment="1" applyProtection="1">
      <alignment vertical="center"/>
      <protection locked="0"/>
    </xf>
    <xf numFmtId="0" fontId="10" fillId="3" borderId="0" xfId="0" applyFont="1" applyFill="1" applyAlignment="1">
      <alignment wrapText="1"/>
    </xf>
    <xf numFmtId="4" fontId="7" fillId="3" borderId="0" xfId="58" applyNumberFormat="1" applyFont="1" applyFill="1" applyBorder="1" applyAlignment="1" applyProtection="1">
      <alignment horizontal="left"/>
    </xf>
    <xf numFmtId="0" fontId="11" fillId="3" borderId="0" xfId="0" applyFont="1" applyFill="1" applyBorder="1" applyAlignment="1">
      <alignment wrapText="1"/>
    </xf>
    <xf numFmtId="0" fontId="11" fillId="3" borderId="0" xfId="0" applyFont="1" applyFill="1" applyBorder="1" applyAlignment="1">
      <alignment horizontal="center"/>
    </xf>
    <xf numFmtId="4" fontId="11" fillId="3" borderId="0" xfId="1" applyNumberFormat="1" applyFont="1" applyFill="1" applyBorder="1" applyAlignment="1">
      <alignment horizontal="center" wrapText="1"/>
    </xf>
    <xf numFmtId="0" fontId="11" fillId="3" borderId="0" xfId="0" applyFont="1" applyFill="1" applyBorder="1" applyAlignment="1">
      <alignment horizontal="center" wrapText="1"/>
    </xf>
    <xf numFmtId="4" fontId="11" fillId="3" borderId="0" xfId="0" applyNumberFormat="1" applyFont="1" applyFill="1" applyBorder="1" applyAlignment="1">
      <alignment horizontal="center"/>
    </xf>
    <xf numFmtId="4" fontId="11" fillId="3" borderId="0" xfId="0" applyNumberFormat="1" applyFont="1" applyFill="1" applyBorder="1" applyAlignment="1">
      <alignment horizontal="right" wrapText="1"/>
    </xf>
    <xf numFmtId="4" fontId="11" fillId="3" borderId="32" xfId="1" applyNumberFormat="1" applyFont="1" applyFill="1" applyBorder="1" applyAlignment="1">
      <alignment horizontal="center" wrapText="1"/>
    </xf>
    <xf numFmtId="0" fontId="10" fillId="0" borderId="0" xfId="0" applyFont="1" applyFill="1" applyBorder="1" applyAlignment="1">
      <alignment vertical="top" wrapText="1"/>
    </xf>
    <xf numFmtId="0" fontId="115" fillId="0" borderId="0" xfId="7" applyFont="1" applyFill="1" applyAlignment="1"/>
    <xf numFmtId="0" fontId="115" fillId="0" borderId="0" xfId="7" applyFont="1" applyFill="1" applyAlignment="1">
      <alignment horizontal="center"/>
    </xf>
    <xf numFmtId="0" fontId="11" fillId="3" borderId="0" xfId="0" applyFont="1" applyFill="1" applyBorder="1" applyAlignment="1">
      <alignment vertical="center" wrapText="1"/>
    </xf>
    <xf numFmtId="0" fontId="11" fillId="3" borderId="0" xfId="0" applyFont="1" applyFill="1" applyBorder="1" applyAlignment="1">
      <alignment horizontal="center" vertical="center"/>
    </xf>
    <xf numFmtId="4" fontId="11" fillId="3" borderId="0" xfId="1" applyNumberFormat="1" applyFont="1" applyFill="1" applyBorder="1" applyAlignment="1">
      <alignment horizontal="center" vertical="center" wrapText="1"/>
    </xf>
    <xf numFmtId="0" fontId="11" fillId="3" borderId="0" xfId="0" applyFont="1" applyFill="1" applyBorder="1" applyAlignment="1">
      <alignment horizontal="center" vertical="center" wrapText="1"/>
    </xf>
    <xf numFmtId="4" fontId="11" fillId="3" borderId="0" xfId="4" applyNumberFormat="1" applyFont="1" applyFill="1" applyBorder="1" applyAlignment="1" applyProtection="1">
      <alignment vertical="center"/>
      <protection locked="0"/>
    </xf>
    <xf numFmtId="4" fontId="11" fillId="3" borderId="0" xfId="0" applyNumberFormat="1" applyFont="1" applyFill="1" applyBorder="1" applyAlignment="1">
      <alignment horizontal="right" vertical="center" wrapText="1"/>
    </xf>
    <xf numFmtId="0" fontId="6" fillId="3" borderId="2" xfId="2" applyFont="1" applyFill="1" applyBorder="1" applyAlignment="1" applyProtection="1">
      <alignment horizontal="justify" vertical="top"/>
    </xf>
    <xf numFmtId="2" fontId="7" fillId="0" borderId="0" xfId="58" applyNumberFormat="1" applyFont="1" applyFill="1" applyBorder="1" applyAlignment="1" applyProtection="1">
      <alignment horizontal="left" vertical="top" wrapText="1"/>
    </xf>
    <xf numFmtId="4" fontId="7" fillId="0" borderId="0" xfId="58" applyNumberFormat="1" applyFont="1" applyFill="1" applyBorder="1" applyAlignment="1" applyProtection="1">
      <alignment horizontal="left" vertical="top" wrapText="1"/>
    </xf>
    <xf numFmtId="0" fontId="5" fillId="0" borderId="0" xfId="30" applyFont="1" applyFill="1" applyAlignment="1">
      <alignment horizontal="left" vertical="top"/>
    </xf>
    <xf numFmtId="4" fontId="7" fillId="0" borderId="0" xfId="58" applyNumberFormat="1" applyFont="1" applyFill="1" applyBorder="1" applyAlignment="1" applyProtection="1">
      <alignment horizontal="left"/>
    </xf>
    <xf numFmtId="0" fontId="5" fillId="0" borderId="0" xfId="30" applyFont="1" applyFill="1" applyAlignment="1">
      <alignment horizontal="left"/>
    </xf>
    <xf numFmtId="0" fontId="7" fillId="0" borderId="0" xfId="4" applyFont="1" applyFill="1" applyAlignment="1">
      <alignment horizontal="left"/>
    </xf>
    <xf numFmtId="49" fontId="7" fillId="0" borderId="0" xfId="58" applyNumberFormat="1" applyFont="1" applyFill="1" applyBorder="1" applyAlignment="1" applyProtection="1">
      <alignment horizontal="left"/>
    </xf>
    <xf numFmtId="49" fontId="7" fillId="0" borderId="0" xfId="4" applyNumberFormat="1" applyFont="1" applyFill="1" applyBorder="1" applyAlignment="1">
      <alignment horizontal="left"/>
    </xf>
    <xf numFmtId="0" fontId="11" fillId="0" borderId="0" xfId="58" applyFont="1" applyFill="1" applyBorder="1" applyAlignment="1" applyProtection="1">
      <alignment vertical="center" wrapText="1"/>
    </xf>
    <xf numFmtId="0" fontId="118" fillId="0" borderId="13" xfId="57" applyFont="1" applyFill="1" applyBorder="1" applyAlignment="1" applyProtection="1">
      <alignment vertical="center"/>
    </xf>
    <xf numFmtId="0" fontId="10" fillId="0" borderId="13" xfId="30" applyFont="1" applyBorder="1" applyAlignment="1">
      <alignment vertical="center"/>
    </xf>
    <xf numFmtId="0" fontId="118" fillId="0" borderId="13" xfId="57" applyFont="1" applyFill="1" applyBorder="1" applyAlignment="1" applyProtection="1">
      <alignment horizontal="center" vertical="center" wrapText="1"/>
    </xf>
    <xf numFmtId="0" fontId="10" fillId="0" borderId="13" xfId="30" applyFont="1" applyBorder="1" applyAlignment="1">
      <alignment horizontal="center" vertical="center"/>
    </xf>
    <xf numFmtId="0" fontId="11" fillId="3" borderId="2" xfId="2" applyFont="1" applyFill="1" applyBorder="1" applyAlignment="1" applyProtection="1">
      <alignment horizontal="justify"/>
    </xf>
    <xf numFmtId="0" fontId="11" fillId="3" borderId="2" xfId="2" applyFont="1" applyFill="1" applyBorder="1" applyAlignment="1" applyProtection="1">
      <alignment horizontal="justify" vertical="top"/>
    </xf>
    <xf numFmtId="4" fontId="7" fillId="3" borderId="0" xfId="58" applyNumberFormat="1" applyFont="1" applyFill="1" applyBorder="1" applyAlignment="1" applyProtection="1">
      <alignment horizontal="left"/>
    </xf>
    <xf numFmtId="0" fontId="7" fillId="3" borderId="0" xfId="4" applyFont="1" applyFill="1" applyAlignment="1">
      <alignment horizontal="left"/>
    </xf>
    <xf numFmtId="4" fontId="7" fillId="3" borderId="0" xfId="58" applyNumberFormat="1" applyFont="1" applyFill="1" applyBorder="1" applyAlignment="1" applyProtection="1">
      <alignment horizontal="left" vertical="top" wrapText="1"/>
    </xf>
    <xf numFmtId="0" fontId="5" fillId="3" borderId="0" xfId="30" applyFont="1" applyFill="1" applyAlignment="1">
      <alignment horizontal="left" vertical="top"/>
    </xf>
    <xf numFmtId="0" fontId="5" fillId="3" borderId="0" xfId="30" applyFont="1" applyFill="1" applyAlignment="1">
      <alignment horizontal="left"/>
    </xf>
    <xf numFmtId="2" fontId="7" fillId="3" borderId="0" xfId="58" applyNumberFormat="1" applyFont="1" applyFill="1" applyBorder="1" applyAlignment="1" applyProtection="1">
      <alignment horizontal="left" vertical="top" wrapText="1"/>
    </xf>
    <xf numFmtId="49" fontId="7" fillId="3" borderId="0" xfId="58" applyNumberFormat="1" applyFont="1" applyFill="1" applyBorder="1" applyAlignment="1" applyProtection="1">
      <alignment horizontal="left"/>
    </xf>
    <xf numFmtId="49" fontId="7" fillId="3" borderId="0" xfId="4" applyNumberFormat="1" applyFont="1" applyFill="1" applyBorder="1" applyAlignment="1">
      <alignment horizontal="left"/>
    </xf>
  </cellXfs>
  <cellStyles count="388">
    <cellStyle name="1.nadstr." xfId="8"/>
    <cellStyle name="10% Opis postavke ZD" xfId="63"/>
    <cellStyle name="2. nadstr." xfId="9"/>
    <cellStyle name="20 % – Poudarek1 2" xfId="64"/>
    <cellStyle name="20 % – Poudarek2 2" xfId="65"/>
    <cellStyle name="20 % – Poudarek3 2" xfId="66"/>
    <cellStyle name="20 % – Poudarek4 2" xfId="67"/>
    <cellStyle name="20 % – Poudarek5 2" xfId="68"/>
    <cellStyle name="20 % – Poudarek6 2" xfId="69"/>
    <cellStyle name="20% - Accent1" xfId="70"/>
    <cellStyle name="20% - Accent1 2" xfId="71"/>
    <cellStyle name="20% - Accent2" xfId="72"/>
    <cellStyle name="20% - Accent2 2" xfId="73"/>
    <cellStyle name="20% - Accent3" xfId="74"/>
    <cellStyle name="20% - Accent3 2" xfId="75"/>
    <cellStyle name="20% - Accent4" xfId="76"/>
    <cellStyle name="20% - Accent4 2" xfId="77"/>
    <cellStyle name="20% - Accent5" xfId="78"/>
    <cellStyle name="20% - Accent6" xfId="79"/>
    <cellStyle name="20% - Accent6 2" xfId="80"/>
    <cellStyle name="3.nadstr." xfId="10"/>
    <cellStyle name="4.nadstr." xfId="11"/>
    <cellStyle name="40 % – Poudarek1 2" xfId="81"/>
    <cellStyle name="40 % – Poudarek2 2" xfId="82"/>
    <cellStyle name="40 % – Poudarek3 2" xfId="83"/>
    <cellStyle name="40 % – Poudarek4 2" xfId="84"/>
    <cellStyle name="40 % – Poudarek5 2" xfId="85"/>
    <cellStyle name="40 % – Poudarek6 2" xfId="86"/>
    <cellStyle name="40% - Accent1" xfId="87"/>
    <cellStyle name="40% - Accent1 2" xfId="88"/>
    <cellStyle name="40% - Accent2" xfId="89"/>
    <cellStyle name="40% - Accent3" xfId="90"/>
    <cellStyle name="40% - Accent3 2" xfId="91"/>
    <cellStyle name="40% - Accent4" xfId="92"/>
    <cellStyle name="40% - Accent4 2" xfId="93"/>
    <cellStyle name="40% - Accent5" xfId="94"/>
    <cellStyle name="40% - Accent5 2" xfId="95"/>
    <cellStyle name="40% - Accent6" xfId="96"/>
    <cellStyle name="40% - Accent6 2" xfId="97"/>
    <cellStyle name="5.nadstr." xfId="12"/>
    <cellStyle name="60 % – Poudarek1 2" xfId="98"/>
    <cellStyle name="60 % – Poudarek2 2" xfId="99"/>
    <cellStyle name="60 % – Poudarek3 2" xfId="100"/>
    <cellStyle name="60 % – Poudarek4 2" xfId="101"/>
    <cellStyle name="60 % – Poudarek5 2" xfId="102"/>
    <cellStyle name="60 % – Poudarek6 2" xfId="103"/>
    <cellStyle name="60% - Accent1" xfId="104"/>
    <cellStyle name="60% - Accent1 2" xfId="105"/>
    <cellStyle name="60% - Accent2" xfId="106"/>
    <cellStyle name="60% - Accent2 2" xfId="107"/>
    <cellStyle name="60% - Accent3" xfId="108"/>
    <cellStyle name="60% - Accent3 2" xfId="109"/>
    <cellStyle name="60% - Accent4" xfId="110"/>
    <cellStyle name="60% - Accent4 2" xfId="111"/>
    <cellStyle name="60% - Accent5" xfId="112"/>
    <cellStyle name="60% - Accent5 2" xfId="113"/>
    <cellStyle name="60% - Accent6" xfId="114"/>
    <cellStyle name="60% - Accent6 2" xfId="115"/>
    <cellStyle name="A1_NASLOV" xfId="116"/>
    <cellStyle name="AA_Middle_post." xfId="117"/>
    <cellStyle name="Accent1" xfId="118"/>
    <cellStyle name="Accent2" xfId="119"/>
    <cellStyle name="Accent3" xfId="120"/>
    <cellStyle name="Accent4" xfId="121"/>
    <cellStyle name="Accent5" xfId="122"/>
    <cellStyle name="Accent6" xfId="123"/>
    <cellStyle name="Bad" xfId="124"/>
    <cellStyle name="Calculation" xfId="125"/>
    <cellStyle name="Check Cell" xfId="126"/>
    <cellStyle name="Comma 2" xfId="127"/>
    <cellStyle name="Comma 2 2" xfId="128"/>
    <cellStyle name="Comma 3" xfId="129"/>
    <cellStyle name="Comma 6" xfId="130"/>
    <cellStyle name="Comma 7" xfId="131"/>
    <cellStyle name="Comma0" xfId="132"/>
    <cellStyle name="Currency 2" xfId="133"/>
    <cellStyle name="Currency 3" xfId="134"/>
    <cellStyle name="Currency 4" xfId="135"/>
    <cellStyle name="Currency 5" xfId="136"/>
    <cellStyle name="Currency 6" xfId="137"/>
    <cellStyle name="Currency0" xfId="138"/>
    <cellStyle name="DATA" xfId="139"/>
    <cellStyle name="dataf" xfId="140"/>
    <cellStyle name="datag" xfId="141"/>
    <cellStyle name="datag 2" xfId="142"/>
    <cellStyle name="Date" xfId="143"/>
    <cellStyle name="Denar [0]_V3 plin" xfId="144"/>
    <cellStyle name="Denar_V3 plin" xfId="145"/>
    <cellStyle name="Dezimal [0]_Tabelle1" xfId="146"/>
    <cellStyle name="Dezimal_Tabelle1" xfId="147"/>
    <cellStyle name="Dobro" xfId="1" builtinId="26"/>
    <cellStyle name="Dobro 2" xfId="13"/>
    <cellStyle name="Dobro 2 2" xfId="148"/>
    <cellStyle name="Dobro 3" xfId="149"/>
    <cellStyle name="Dobro 4" xfId="150"/>
    <cellStyle name="Dobro 5" xfId="151"/>
    <cellStyle name="Element-delo" xfId="14"/>
    <cellStyle name="Element-delo 2" xfId="15"/>
    <cellStyle name="Element-delo 3 2" xfId="16"/>
    <cellStyle name="Element-delo 5" xfId="152"/>
    <cellStyle name="Element-delo_HTZ IP 164 srednja zdravstvena šola Celje ci1151-1, BZ500+..." xfId="17"/>
    <cellStyle name="Euro" xfId="153"/>
    <cellStyle name="Excel Built-in Title" xfId="154"/>
    <cellStyle name="Explanatory Text" xfId="155"/>
    <cellStyle name="Fixed" xfId="156"/>
    <cellStyle name="Followed Hyperlink" xfId="157"/>
    <cellStyle name="general" xfId="158"/>
    <cellStyle name="Good" xfId="159"/>
    <cellStyle name="Good 2" xfId="160"/>
    <cellStyle name="Heading" xfId="161"/>
    <cellStyle name="Heading 1" xfId="162"/>
    <cellStyle name="Heading 2" xfId="163"/>
    <cellStyle name="Heading 3" xfId="164"/>
    <cellStyle name="Heading 4" xfId="165"/>
    <cellStyle name="Heading1" xfId="166"/>
    <cellStyle name="Heading2" xfId="167"/>
    <cellStyle name="Hiperpovezava 2" xfId="18"/>
    <cellStyle name="Hiperpovezava 2 2" xfId="168"/>
    <cellStyle name="Hiperpovezava 2 3" xfId="169"/>
    <cellStyle name="Hiperpovezava 2 4" xfId="170"/>
    <cellStyle name="Hiperpovezava 3" xfId="171"/>
    <cellStyle name="Hiperpovezava 4" xfId="172"/>
    <cellStyle name="Hiperpovezava 5" xfId="173"/>
    <cellStyle name="Hiperpovezava 6" xfId="174"/>
    <cellStyle name="Hyperlink" xfId="175"/>
    <cellStyle name="Hyperlink 2" xfId="176"/>
    <cellStyle name="Hyperlink 3" xfId="177"/>
    <cellStyle name="Input" xfId="178"/>
    <cellStyle name="Input 2" xfId="179"/>
    <cellStyle name="Item" xfId="19"/>
    <cellStyle name="Izhod 2" xfId="180"/>
    <cellStyle name="Keš" xfId="20"/>
    <cellStyle name="klet_1" xfId="21"/>
    <cellStyle name="Komma0" xfId="181"/>
    <cellStyle name="Linked Cell" xfId="182"/>
    <cellStyle name="Naslov 1 1" xfId="183"/>
    <cellStyle name="Naslov 1 1 1" xfId="184"/>
    <cellStyle name="Naslov 1 2" xfId="185"/>
    <cellStyle name="Naslov 2 2" xfId="186"/>
    <cellStyle name="Naslov 3 2" xfId="187"/>
    <cellStyle name="Naslov 4 2" xfId="188"/>
    <cellStyle name="Naslov 5" xfId="189"/>
    <cellStyle name="Naslov sklopa" xfId="190"/>
    <cellStyle name="naslov2" xfId="22"/>
    <cellStyle name="NASLOVI 2" xfId="191"/>
    <cellStyle name="NASLOVI 2 2" xfId="192"/>
    <cellStyle name="Navadno" xfId="0" builtinId="0"/>
    <cellStyle name="Navadno 10" xfId="23"/>
    <cellStyle name="Navadno 10 10 10" xfId="193"/>
    <cellStyle name="Navadno 10 10 10 5" xfId="194"/>
    <cellStyle name="Navadno 10 111 10" xfId="195"/>
    <cellStyle name="Navadno 10 2" xfId="4"/>
    <cellStyle name="Navadno 103" xfId="196"/>
    <cellStyle name="Navadno 104" xfId="197"/>
    <cellStyle name="Navadno 105" xfId="198"/>
    <cellStyle name="Navadno 105 2" xfId="199"/>
    <cellStyle name="Navadno 106 2" xfId="200"/>
    <cellStyle name="Navadno 107" xfId="201"/>
    <cellStyle name="Navadno 108" xfId="202"/>
    <cellStyle name="Navadno 109" xfId="203"/>
    <cellStyle name="Navadno 11" xfId="24"/>
    <cellStyle name="Navadno 110" xfId="204"/>
    <cellStyle name="Navadno 111" xfId="205"/>
    <cellStyle name="Navadno 112 2" xfId="206"/>
    <cellStyle name="Navadno 113 2" xfId="207"/>
    <cellStyle name="Navadno 114 2" xfId="208"/>
    <cellStyle name="Navadno 115 2" xfId="209"/>
    <cellStyle name="Navadno 116 2" xfId="210"/>
    <cellStyle name="Navadno 119 2" xfId="211"/>
    <cellStyle name="Navadno 12" xfId="25"/>
    <cellStyle name="Navadno 121 2" xfId="212"/>
    <cellStyle name="Navadno 122 2" xfId="213"/>
    <cellStyle name="Navadno 13" xfId="26"/>
    <cellStyle name="Navadno 14" xfId="27"/>
    <cellStyle name="Navadno 15" xfId="28"/>
    <cellStyle name="Navadno 16" xfId="29"/>
    <cellStyle name="Navadno 17" xfId="214"/>
    <cellStyle name="Navadno 17 2" xfId="215"/>
    <cellStyle name="Navadno 18" xfId="216"/>
    <cellStyle name="Navadno 19" xfId="217"/>
    <cellStyle name="Navadno 2" xfId="30"/>
    <cellStyle name="Navadno 2 10" xfId="218"/>
    <cellStyle name="Navadno 2 100 2" xfId="219"/>
    <cellStyle name="Navadno 2 11" xfId="220"/>
    <cellStyle name="Navadno 2 12" xfId="221"/>
    <cellStyle name="Navadno 2 13" xfId="222"/>
    <cellStyle name="Navadno 2 14" xfId="223"/>
    <cellStyle name="Navadno 2 2" xfId="7"/>
    <cellStyle name="Navadno 2 2 2" xfId="31"/>
    <cellStyle name="Navadno 2 2 2 2" xfId="224"/>
    <cellStyle name="Navadno 2 3" xfId="225"/>
    <cellStyle name="Navadno 2 4" xfId="226"/>
    <cellStyle name="Navadno 2 4 2" xfId="227"/>
    <cellStyle name="Navadno 2 5" xfId="228"/>
    <cellStyle name="Navadno 2 6" xfId="32"/>
    <cellStyle name="Navadno 2 6 2" xfId="229"/>
    <cellStyle name="Navadno 2 7" xfId="230"/>
    <cellStyle name="Navadno 2 8" xfId="231"/>
    <cellStyle name="Navadno 2 8 2" xfId="232"/>
    <cellStyle name="Navadno 2 8 3" xfId="233"/>
    <cellStyle name="Navadno 2 9" xfId="234"/>
    <cellStyle name="Navadno 20" xfId="5"/>
    <cellStyle name="Navadno 21" xfId="235"/>
    <cellStyle name="Navadno 22" xfId="236"/>
    <cellStyle name="Navadno 23" xfId="237"/>
    <cellStyle name="Navadno 24" xfId="238"/>
    <cellStyle name="Navadno 25" xfId="239"/>
    <cellStyle name="Navadno 3" xfId="3"/>
    <cellStyle name="Navadno 3 11" xfId="240"/>
    <cellStyle name="Navadno 3 111" xfId="241"/>
    <cellStyle name="Navadno 3 2" xfId="62"/>
    <cellStyle name="Navadno 3 2 2" xfId="242"/>
    <cellStyle name="Navadno 3 3" xfId="243"/>
    <cellStyle name="Navadno 3 3 2 2 2 2" xfId="244"/>
    <cellStyle name="Navadno 3 4" xfId="245"/>
    <cellStyle name="Navadno 3 5" xfId="246"/>
    <cellStyle name="Navadno 3 6" xfId="247"/>
    <cellStyle name="Navadno 31" xfId="384"/>
    <cellStyle name="Navadno 31 2 2 2 2" xfId="385"/>
    <cellStyle name="Navadno 4" xfId="33"/>
    <cellStyle name="Navadno 4 2" xfId="248"/>
    <cellStyle name="Navadno 4 2 2" xfId="249"/>
    <cellStyle name="Navadno 4 3" xfId="250"/>
    <cellStyle name="Navadno 4 4" xfId="251"/>
    <cellStyle name="Navadno 42" xfId="386"/>
    <cellStyle name="Navadno 5" xfId="34"/>
    <cellStyle name="Navadno 5 2" xfId="252"/>
    <cellStyle name="Navadno 5 2 2" xfId="253"/>
    <cellStyle name="Navadno 5 3" xfId="254"/>
    <cellStyle name="Navadno 6" xfId="35"/>
    <cellStyle name="Navadno 6 2" xfId="255"/>
    <cellStyle name="Navadno 6 3" xfId="256"/>
    <cellStyle name="Navadno 7" xfId="6"/>
    <cellStyle name="Navadno 7 2" xfId="36"/>
    <cellStyle name="Navadno 71" xfId="257"/>
    <cellStyle name="Navadno 73" xfId="258"/>
    <cellStyle name="Navadno 75" xfId="259"/>
    <cellStyle name="Navadno 8" xfId="37"/>
    <cellStyle name="Navadno 82" xfId="260"/>
    <cellStyle name="Navadno 85" xfId="261"/>
    <cellStyle name="Navadno 9" xfId="38"/>
    <cellStyle name="Navadno 94 2" xfId="262"/>
    <cellStyle name="Navadno 95 2" xfId="263"/>
    <cellStyle name="Navadno 96" xfId="264"/>
    <cellStyle name="Navadno 99" xfId="265"/>
    <cellStyle name="Navadno_Volume 4 - BoQ - Tišina-gradb - cene-15-5" xfId="59"/>
    <cellStyle name="Navadno_Volume 4 - BoQ - Tišina-gradb - cene-15-5 2 2" xfId="2"/>
    <cellStyle name="Navadno_Volume 4_CERO_Celje_1_Odlagaliçźe" xfId="57"/>
    <cellStyle name="Neutral" xfId="266"/>
    <cellStyle name="Nevtralno 2" xfId="267"/>
    <cellStyle name="Normal 10" xfId="268"/>
    <cellStyle name="Normal 10 2" xfId="269"/>
    <cellStyle name="Normal 10 3" xfId="270"/>
    <cellStyle name="Normal 11" xfId="271"/>
    <cellStyle name="Normal 11 2" xfId="272"/>
    <cellStyle name="Normal 19" xfId="273"/>
    <cellStyle name="Normal 2" xfId="39"/>
    <cellStyle name="Normal 2 2" xfId="274"/>
    <cellStyle name="Normal 2 2 2" xfId="275"/>
    <cellStyle name="Normal 3" xfId="40"/>
    <cellStyle name="Normal 3 2" xfId="276"/>
    <cellStyle name="Normal 4" xfId="277"/>
    <cellStyle name="Normal 40" xfId="278"/>
    <cellStyle name="Normal 42" xfId="279"/>
    <cellStyle name="Normal 48" xfId="280"/>
    <cellStyle name="Normal 49" xfId="281"/>
    <cellStyle name="Normal 5" xfId="282"/>
    <cellStyle name="Normal 5 2" xfId="283"/>
    <cellStyle name="Normal 5 3" xfId="284"/>
    <cellStyle name="Normal 50" xfId="285"/>
    <cellStyle name="Normal 51" xfId="286"/>
    <cellStyle name="Normal 52" xfId="287"/>
    <cellStyle name="Normal 53" xfId="288"/>
    <cellStyle name="Normal 54" xfId="289"/>
    <cellStyle name="Normal 55" xfId="290"/>
    <cellStyle name="Normal 56" xfId="291"/>
    <cellStyle name="Normal 6" xfId="292"/>
    <cellStyle name="Normal 6 2" xfId="293"/>
    <cellStyle name="Normal 7" xfId="294"/>
    <cellStyle name="Normal 7 2" xfId="295"/>
    <cellStyle name="Normal 8" xfId="296"/>
    <cellStyle name="Normal 8 2" xfId="297"/>
    <cellStyle name="Normal 9" xfId="298"/>
    <cellStyle name="Normal_04-033- NPK POPIS PZR-E" xfId="299"/>
    <cellStyle name="Normal_1.3.2" xfId="58"/>
    <cellStyle name="Normal_BoQ - cene sit_eur 2" xfId="60"/>
    <cellStyle name="Note" xfId="300"/>
    <cellStyle name="Odstotek 2" xfId="41"/>
    <cellStyle name="Odstotek 3" xfId="42"/>
    <cellStyle name="Opomba 2" xfId="43"/>
    <cellStyle name="Opombe - splošno" xfId="301"/>
    <cellStyle name="Opombe A1" xfId="302"/>
    <cellStyle name="Opozorilo 2" xfId="303"/>
    <cellStyle name="Output" xfId="304"/>
    <cellStyle name="Output 2" xfId="305"/>
    <cellStyle name="Pojasnjevalno besedilo 2" xfId="306"/>
    <cellStyle name="Postavka količina MIDDLE" xfId="307"/>
    <cellStyle name="Poudarek1 2" xfId="308"/>
    <cellStyle name="Poudarek2 2" xfId="309"/>
    <cellStyle name="Poudarek3 2" xfId="310"/>
    <cellStyle name="Poudarek4 2" xfId="311"/>
    <cellStyle name="Poudarek5 2" xfId="312"/>
    <cellStyle name="Poudarek6 2" xfId="313"/>
    <cellStyle name="Povezana celica 2" xfId="314"/>
    <cellStyle name="Preveri celico 2" xfId="315"/>
    <cellStyle name="pritličje" xfId="44"/>
    <cellStyle name="PRVA VRSTA Element delo" xfId="45"/>
    <cellStyle name="PRVA VRSTA Element delo 2" xfId="316"/>
    <cellStyle name="PZI popravek" xfId="317"/>
    <cellStyle name="Računanje 2" xfId="318"/>
    <cellStyle name="Result" xfId="319"/>
    <cellStyle name="Result2" xfId="320"/>
    <cellStyle name="Slabo 2" xfId="46"/>
    <cellStyle name="Slog 1" xfId="47"/>
    <cellStyle name="Slog 99 2" xfId="48"/>
    <cellStyle name="Slog G" xfId="49"/>
    <cellStyle name="Slog JB" xfId="50"/>
    <cellStyle name="Slog JB 10" xfId="321"/>
    <cellStyle name="Slog JB 11" xfId="322"/>
    <cellStyle name="Slog JB 2" xfId="323"/>
    <cellStyle name="Slog JB 3" xfId="324"/>
    <cellStyle name="Slog JB 4" xfId="325"/>
    <cellStyle name="Slog JB 5" xfId="326"/>
    <cellStyle name="Slog JB 6" xfId="327"/>
    <cellStyle name="Slog JB 7" xfId="328"/>
    <cellStyle name="Slog JB 7 2" xfId="329"/>
    <cellStyle name="Slog JB 8" xfId="330"/>
    <cellStyle name="Slog JB 9" xfId="331"/>
    <cellStyle name="Standaard_ADVIESPRIJSLIJST 20041" xfId="332"/>
    <cellStyle name="Standard_Anpassen der Amortisation" xfId="333"/>
    <cellStyle name="STOLPEC_E" xfId="379"/>
    <cellStyle name="Style 1" xfId="334"/>
    <cellStyle name="Svea_kolicina" xfId="61"/>
    <cellStyle name="tekst-levo" xfId="51"/>
    <cellStyle name="tekst-levo 2" xfId="335"/>
    <cellStyle name="text-desno" xfId="52"/>
    <cellStyle name="text-desno 2" xfId="336"/>
    <cellStyle name="Title" xfId="337"/>
    <cellStyle name="Title 2" xfId="338"/>
    <cellStyle name="Total" xfId="339"/>
    <cellStyle name="update" xfId="340"/>
    <cellStyle name="Valuta (0)_344COMPU" xfId="341"/>
    <cellStyle name="Valuta 15" xfId="382"/>
    <cellStyle name="Valuta 2" xfId="342"/>
    <cellStyle name="Valuta 2 2" xfId="343"/>
    <cellStyle name="Valuta 2 3" xfId="344"/>
    <cellStyle name="Valuta 2 4" xfId="345"/>
    <cellStyle name="Vejica 10" xfId="387"/>
    <cellStyle name="Vejica 15" xfId="381"/>
    <cellStyle name="Vejica 2" xfId="53"/>
    <cellStyle name="Vejica 2 10" xfId="346"/>
    <cellStyle name="Vejica 2 11" xfId="347"/>
    <cellStyle name="Vejica 2 12" xfId="348"/>
    <cellStyle name="Vejica 2 13" xfId="349"/>
    <cellStyle name="Vejica 2 14" xfId="350"/>
    <cellStyle name="Vejica 2 15" xfId="351"/>
    <cellStyle name="Vejica 2 15 2" xfId="352"/>
    <cellStyle name="Vejica 2 16" xfId="353"/>
    <cellStyle name="Vejica 2 16 2" xfId="354"/>
    <cellStyle name="Vejica 2 17" xfId="355"/>
    <cellStyle name="Vejica 2 18" xfId="356"/>
    <cellStyle name="Vejica 2 18 2" xfId="357"/>
    <cellStyle name="Vejica 2 19" xfId="358"/>
    <cellStyle name="Vejica 2 2" xfId="54"/>
    <cellStyle name="Vejica 2 20" xfId="359"/>
    <cellStyle name="Vejica 2 21" xfId="360"/>
    <cellStyle name="Vejica 2 3" xfId="361"/>
    <cellStyle name="Vejica 2 4" xfId="362"/>
    <cellStyle name="Vejica 2 5" xfId="363"/>
    <cellStyle name="Vejica 2 6" xfId="364"/>
    <cellStyle name="Vejica 2 7" xfId="365"/>
    <cellStyle name="Vejica 2 7 2 2 2" xfId="383"/>
    <cellStyle name="Vejica 2 8" xfId="366"/>
    <cellStyle name="Vejica 2 9" xfId="367"/>
    <cellStyle name="Vejica 3" xfId="55"/>
    <cellStyle name="Vejica 3 2" xfId="56"/>
    <cellStyle name="Vejica 4" xfId="368"/>
    <cellStyle name="Vejica 4 4 2" xfId="380"/>
    <cellStyle name="Vejica 5" xfId="369"/>
    <cellStyle name="Vejica 6" xfId="370"/>
    <cellStyle name="Vejica 7" xfId="371"/>
    <cellStyle name="vmes_3" xfId="372"/>
    <cellStyle name="Vmesni del 2" xfId="373"/>
    <cellStyle name="Vnos 2" xfId="374"/>
    <cellStyle name="Vsota 2" xfId="375"/>
    <cellStyle name="Währung [0]_Compiling Utility Macros" xfId="376"/>
    <cellStyle name="Währung_Compiling Utility Macros" xfId="377"/>
    <cellStyle name="Warning Text" xfId="378"/>
  </cellStyles>
  <dxfs count="18">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
      <font>
        <color rgb="FFFFFFCC"/>
      </font>
      <fill>
        <patternFill>
          <bgColor rgb="FFFFFF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CCECFF"/>
      <color rgb="FFCCFFCC"/>
      <color rgb="FFE4E9B7"/>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 val="1. Zem"/>
      <sheetName val="2. Bet"/>
      <sheetName val="List2"/>
      <sheetName val="Lis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91"/>
  <sheetViews>
    <sheetView view="pageBreakPreview" topLeftCell="A21" zoomScale="130" zoomScaleSheetLayoutView="130" workbookViewId="0">
      <selection activeCell="F26" sqref="F26"/>
    </sheetView>
  </sheetViews>
  <sheetFormatPr defaultRowHeight="12.75"/>
  <cols>
    <col min="1" max="1" width="8" style="214" customWidth="1"/>
    <col min="2" max="2" width="0" style="214" hidden="1" customWidth="1"/>
    <col min="3" max="3" width="34.5703125" style="214" customWidth="1"/>
    <col min="4" max="4" width="13.7109375" style="214" customWidth="1"/>
    <col min="5" max="5" width="0" style="214" hidden="1" customWidth="1"/>
    <col min="6" max="6" width="29.5703125" style="214" customWidth="1"/>
    <col min="7" max="7" width="0.28515625" style="214" customWidth="1"/>
    <col min="8" max="12" width="1.28515625" style="214" customWidth="1"/>
    <col min="13" max="14" width="4.7109375" style="215" customWidth="1"/>
    <col min="15" max="16" width="9.140625" style="215"/>
    <col min="17" max="16384" width="9.140625" style="214"/>
  </cols>
  <sheetData>
    <row r="1" spans="2:16" s="202" customFormat="1" ht="13.5">
      <c r="B1" s="199"/>
      <c r="C1" s="200"/>
      <c r="D1" s="201"/>
      <c r="E1" s="201"/>
      <c r="F1" s="201"/>
      <c r="M1" s="203"/>
      <c r="N1" s="203"/>
      <c r="O1" s="203"/>
      <c r="P1" s="203"/>
    </row>
    <row r="2" spans="2:16" s="208" customFormat="1" ht="56.25" customHeight="1">
      <c r="B2" s="204"/>
      <c r="C2" s="205" t="s">
        <v>78</v>
      </c>
      <c r="D2" s="367" t="s">
        <v>413</v>
      </c>
      <c r="E2" s="368"/>
      <c r="F2" s="368"/>
      <c r="G2" s="206"/>
      <c r="H2" s="206"/>
      <c r="I2" s="206"/>
      <c r="J2" s="206"/>
      <c r="K2" s="206"/>
      <c r="L2" s="206"/>
      <c r="M2" s="207"/>
      <c r="N2" s="207"/>
      <c r="O2" s="207"/>
      <c r="P2" s="207"/>
    </row>
    <row r="3" spans="2:16" s="202" customFormat="1" ht="16.5">
      <c r="B3" s="209"/>
      <c r="C3" s="205"/>
      <c r="D3" s="369"/>
      <c r="E3" s="370"/>
      <c r="F3" s="370"/>
      <c r="G3" s="210"/>
      <c r="H3" s="210"/>
      <c r="I3" s="210"/>
      <c r="J3" s="210"/>
      <c r="K3" s="210"/>
      <c r="L3" s="210"/>
      <c r="M3" s="203"/>
      <c r="N3" s="203"/>
      <c r="O3" s="203"/>
      <c r="P3" s="203"/>
    </row>
    <row r="4" spans="2:16" s="202" customFormat="1" ht="16.5">
      <c r="B4" s="209"/>
      <c r="C4" s="205"/>
      <c r="D4" s="195"/>
      <c r="E4" s="196"/>
      <c r="F4" s="196"/>
      <c r="G4" s="210"/>
      <c r="H4" s="210"/>
      <c r="I4" s="210"/>
      <c r="J4" s="210"/>
      <c r="K4" s="210"/>
      <c r="L4" s="210"/>
      <c r="M4" s="203"/>
      <c r="N4" s="203"/>
      <c r="O4" s="203"/>
      <c r="P4" s="203"/>
    </row>
    <row r="5" spans="2:16" s="202" customFormat="1" ht="16.5">
      <c r="B5" s="209"/>
      <c r="C5" s="205" t="s">
        <v>79</v>
      </c>
      <c r="D5" s="366" t="s">
        <v>412</v>
      </c>
      <c r="E5" s="366"/>
      <c r="F5" s="366"/>
      <c r="G5" s="211"/>
      <c r="H5" s="211"/>
      <c r="I5" s="211"/>
      <c r="J5" s="211"/>
      <c r="K5" s="211"/>
      <c r="L5" s="211"/>
      <c r="M5" s="203"/>
      <c r="N5" s="203"/>
      <c r="O5" s="203"/>
      <c r="P5" s="203"/>
    </row>
    <row r="6" spans="2:16" s="202" customFormat="1" ht="16.5">
      <c r="B6" s="209"/>
      <c r="C6" s="205"/>
      <c r="D6" s="366"/>
      <c r="E6" s="366"/>
      <c r="F6" s="366"/>
      <c r="G6" s="211"/>
      <c r="H6" s="211"/>
      <c r="I6" s="211"/>
      <c r="J6" s="211"/>
      <c r="K6" s="211"/>
      <c r="L6" s="211"/>
      <c r="M6" s="203"/>
      <c r="N6" s="203"/>
      <c r="O6" s="203"/>
      <c r="P6" s="203"/>
    </row>
    <row r="7" spans="2:16" s="202" customFormat="1" ht="15.75" hidden="1" customHeight="1">
      <c r="B7" s="209"/>
      <c r="C7" s="205"/>
      <c r="D7" s="366"/>
      <c r="E7" s="366"/>
      <c r="F7" s="366"/>
      <c r="G7" s="211"/>
      <c r="H7" s="211"/>
      <c r="I7" s="211"/>
      <c r="J7" s="211"/>
      <c r="K7" s="211"/>
      <c r="L7" s="211"/>
      <c r="M7" s="203"/>
      <c r="N7" s="203"/>
      <c r="O7" s="203"/>
      <c r="P7" s="203"/>
    </row>
    <row r="8" spans="2:16" s="202" customFormat="1" ht="16.5" hidden="1">
      <c r="B8" s="209"/>
      <c r="C8" s="205"/>
      <c r="D8" s="197"/>
      <c r="E8" s="197"/>
      <c r="F8" s="197"/>
      <c r="G8" s="211"/>
      <c r="H8" s="211"/>
      <c r="I8" s="211"/>
      <c r="J8" s="211"/>
      <c r="K8" s="211"/>
      <c r="L8" s="211"/>
      <c r="M8" s="203"/>
      <c r="N8" s="203"/>
      <c r="O8" s="203"/>
      <c r="P8" s="203"/>
    </row>
    <row r="9" spans="2:16" s="202" customFormat="1" ht="16.5">
      <c r="B9" s="209"/>
      <c r="C9" s="205"/>
      <c r="D9" s="197"/>
      <c r="E9" s="197"/>
      <c r="F9" s="197"/>
      <c r="G9" s="211"/>
      <c r="H9" s="211"/>
      <c r="I9" s="211"/>
      <c r="J9" s="211"/>
      <c r="K9" s="211"/>
      <c r="L9" s="211"/>
      <c r="M9" s="211"/>
      <c r="N9" s="211"/>
      <c r="O9" s="203"/>
      <c r="P9" s="203"/>
    </row>
    <row r="10" spans="2:16" s="202" customFormat="1" ht="16.5">
      <c r="B10" s="209"/>
      <c r="C10" s="212" t="s">
        <v>80</v>
      </c>
      <c r="D10" s="369" t="s">
        <v>144</v>
      </c>
      <c r="E10" s="371"/>
      <c r="F10" s="371"/>
      <c r="M10" s="203"/>
      <c r="N10" s="203"/>
      <c r="O10" s="203"/>
      <c r="P10" s="203"/>
    </row>
    <row r="11" spans="2:16" s="202" customFormat="1" ht="16.5">
      <c r="B11" s="209"/>
      <c r="C11" s="212" t="s">
        <v>81</v>
      </c>
      <c r="D11" s="369" t="s">
        <v>411</v>
      </c>
      <c r="E11" s="369"/>
      <c r="F11" s="369"/>
      <c r="G11" s="213"/>
      <c r="H11" s="213"/>
      <c r="I11" s="213"/>
      <c r="J11" s="213"/>
      <c r="K11" s="213"/>
      <c r="L11" s="213"/>
      <c r="M11" s="203"/>
      <c r="N11" s="203"/>
      <c r="O11" s="203"/>
      <c r="P11" s="203"/>
    </row>
    <row r="12" spans="2:16" s="202" customFormat="1" ht="16.5">
      <c r="B12" s="209"/>
      <c r="C12" s="212" t="s">
        <v>82</v>
      </c>
      <c r="D12" s="372" t="s">
        <v>537</v>
      </c>
      <c r="E12" s="373"/>
      <c r="F12" s="373"/>
      <c r="M12" s="203"/>
      <c r="N12" s="203"/>
      <c r="O12" s="203"/>
      <c r="P12" s="203"/>
    </row>
    <row r="13" spans="2:16" ht="16.5">
      <c r="B13" s="209"/>
      <c r="C13" s="212" t="s">
        <v>83</v>
      </c>
      <c r="D13" s="348" t="s">
        <v>536</v>
      </c>
      <c r="E13" s="198"/>
      <c r="F13" s="198"/>
    </row>
    <row r="14" spans="2:16" ht="13.5">
      <c r="B14" s="204"/>
      <c r="C14" s="216"/>
      <c r="D14" s="217"/>
      <c r="E14" s="217"/>
      <c r="F14" s="217"/>
    </row>
    <row r="15" spans="2:16" s="220" customFormat="1" ht="19.5" customHeight="1">
      <c r="B15" s="218"/>
      <c r="C15" s="374"/>
      <c r="D15" s="374"/>
      <c r="E15" s="219"/>
      <c r="F15" s="219"/>
      <c r="M15" s="221"/>
      <c r="N15" s="221"/>
      <c r="O15" s="221"/>
      <c r="P15" s="221"/>
    </row>
    <row r="16" spans="2:16" ht="14.25" thickBot="1">
      <c r="B16" s="204"/>
      <c r="C16" s="222"/>
      <c r="D16" s="223"/>
      <c r="E16" s="223"/>
      <c r="F16" s="223"/>
    </row>
    <row r="17" spans="1:16" ht="21" thickBot="1">
      <c r="B17" s="224" t="s">
        <v>84</v>
      </c>
      <c r="C17" s="375" t="s">
        <v>85</v>
      </c>
      <c r="D17" s="376"/>
      <c r="E17" s="376"/>
      <c r="F17" s="376"/>
    </row>
    <row r="18" spans="1:16" ht="20.25">
      <c r="B18" s="224"/>
      <c r="C18" s="225"/>
      <c r="D18" s="226"/>
      <c r="E18" s="226"/>
      <c r="F18" s="227"/>
      <c r="G18" s="228"/>
    </row>
    <row r="19" spans="1:16" ht="16.5">
      <c r="B19" s="204"/>
      <c r="C19" s="229" t="s">
        <v>552</v>
      </c>
      <c r="D19" s="229"/>
      <c r="E19" s="230" t="s">
        <v>87</v>
      </c>
      <c r="F19" s="231">
        <f>'REKAPITULACIJA (4)'!F23</f>
        <v>0</v>
      </c>
      <c r="G19" s="228"/>
    </row>
    <row r="20" spans="1:16" ht="15.75">
      <c r="B20" s="204"/>
      <c r="C20" s="216"/>
      <c r="D20" s="217"/>
      <c r="E20" s="217"/>
      <c r="F20" s="231"/>
      <c r="G20" s="228"/>
    </row>
    <row r="21" spans="1:16" ht="16.5">
      <c r="B21" s="204"/>
      <c r="C21" s="229" t="s">
        <v>553</v>
      </c>
      <c r="D21" s="229"/>
      <c r="E21" s="230" t="s">
        <v>87</v>
      </c>
      <c r="F21" s="231">
        <f>'REKAPITULACIJA (5)'!F22</f>
        <v>0</v>
      </c>
      <c r="G21" s="228"/>
    </row>
    <row r="22" spans="1:16" s="234" customFormat="1" ht="16.5">
      <c r="A22" s="232"/>
      <c r="B22" s="233"/>
      <c r="C22" s="229"/>
      <c r="F22" s="235"/>
      <c r="G22" s="236"/>
      <c r="M22" s="237"/>
      <c r="N22" s="237"/>
      <c r="O22" s="237"/>
      <c r="P22" s="237"/>
    </row>
    <row r="23" spans="1:16" s="246" customFormat="1" ht="18.75" thickBot="1">
      <c r="A23" s="239"/>
      <c r="B23" s="240"/>
      <c r="C23" s="241"/>
      <c r="D23" s="242"/>
      <c r="E23" s="243"/>
      <c r="F23" s="244"/>
      <c r="G23" s="245"/>
      <c r="M23" s="247"/>
      <c r="N23" s="247"/>
      <c r="O23" s="247"/>
      <c r="P23" s="247"/>
    </row>
    <row r="24" spans="1:16" s="234" customFormat="1" ht="17.25" thickTop="1">
      <c r="A24" s="232"/>
      <c r="B24" s="233"/>
      <c r="C24" s="248"/>
      <c r="D24" s="237"/>
      <c r="E24" s="237"/>
      <c r="F24" s="249"/>
      <c r="G24" s="250"/>
      <c r="M24" s="237"/>
      <c r="N24" s="237"/>
      <c r="O24" s="237"/>
      <c r="P24" s="237"/>
    </row>
    <row r="25" spans="1:16" s="234" customFormat="1" ht="16.5">
      <c r="A25" s="232"/>
      <c r="B25" s="233"/>
      <c r="C25" s="251"/>
      <c r="D25" s="252"/>
      <c r="E25" s="251"/>
      <c r="F25" s="249"/>
      <c r="G25" s="250"/>
      <c r="M25" s="237"/>
      <c r="N25" s="237"/>
      <c r="O25" s="237"/>
      <c r="P25" s="237"/>
    </row>
    <row r="26" spans="1:16" s="234" customFormat="1" ht="16.5">
      <c r="A26" s="232"/>
      <c r="B26" s="233"/>
      <c r="C26" s="248"/>
      <c r="D26" s="237"/>
      <c r="E26" s="253"/>
      <c r="F26" s="249"/>
      <c r="G26" s="250"/>
      <c r="M26" s="237"/>
      <c r="N26" s="237"/>
      <c r="O26" s="237"/>
      <c r="P26" s="237"/>
    </row>
    <row r="27" spans="1:16" s="246" customFormat="1" ht="18.75" thickBot="1">
      <c r="A27" s="239"/>
      <c r="B27" s="240"/>
      <c r="C27" s="254"/>
      <c r="D27" s="254"/>
      <c r="E27" s="255"/>
      <c r="F27" s="256"/>
      <c r="G27" s="245"/>
      <c r="M27" s="247"/>
      <c r="N27" s="247"/>
      <c r="O27" s="247"/>
      <c r="P27" s="247"/>
    </row>
    <row r="28" spans="1:16" s="234" customFormat="1" ht="16.5">
      <c r="A28" s="232"/>
      <c r="B28" s="233"/>
      <c r="C28" s="248"/>
      <c r="D28" s="237"/>
      <c r="E28" s="237"/>
      <c r="F28" s="257"/>
      <c r="G28" s="250"/>
      <c r="M28" s="237"/>
      <c r="N28" s="237"/>
      <c r="O28" s="237"/>
      <c r="P28" s="237"/>
    </row>
    <row r="29" spans="1:16" s="234" customFormat="1" ht="16.5">
      <c r="A29" s="232"/>
      <c r="B29" s="233"/>
      <c r="C29" s="248"/>
      <c r="E29" s="237"/>
      <c r="F29" s="258"/>
      <c r="G29" s="236"/>
      <c r="M29" s="237"/>
      <c r="N29" s="237"/>
      <c r="O29" s="237"/>
      <c r="P29" s="237"/>
    </row>
    <row r="30" spans="1:16" s="234" customFormat="1" ht="16.5">
      <c r="A30" s="232"/>
      <c r="B30" s="248"/>
      <c r="C30" s="248" t="s">
        <v>414</v>
      </c>
      <c r="E30" s="237"/>
      <c r="F30" s="259"/>
      <c r="M30" s="237"/>
      <c r="N30" s="237"/>
      <c r="O30" s="237"/>
      <c r="P30" s="237"/>
    </row>
    <row r="31" spans="1:16" s="234" customFormat="1" ht="16.5">
      <c r="A31" s="232"/>
      <c r="B31" s="248"/>
      <c r="C31" s="251" t="s">
        <v>90</v>
      </c>
      <c r="E31" s="237"/>
      <c r="F31" s="259"/>
      <c r="M31" s="237"/>
      <c r="N31" s="237"/>
      <c r="O31" s="237"/>
      <c r="P31" s="237"/>
    </row>
    <row r="32" spans="1:16" s="234" customFormat="1" ht="16.5">
      <c r="A32" s="232"/>
      <c r="B32" s="251"/>
      <c r="C32" s="251" t="s">
        <v>91</v>
      </c>
      <c r="M32" s="237"/>
      <c r="N32" s="237"/>
      <c r="O32" s="237"/>
      <c r="P32" s="237"/>
    </row>
    <row r="33" spans="1:16" s="234" customFormat="1" ht="16.5">
      <c r="A33" s="232"/>
      <c r="B33" s="251"/>
      <c r="C33" s="251" t="s">
        <v>92</v>
      </c>
      <c r="M33" s="237"/>
      <c r="N33" s="237"/>
      <c r="O33" s="237"/>
      <c r="P33" s="237"/>
    </row>
    <row r="34" spans="1:16" s="234" customFormat="1" ht="16.5">
      <c r="A34" s="232"/>
      <c r="B34" s="233"/>
      <c r="C34" s="233"/>
      <c r="M34" s="237"/>
      <c r="N34" s="237"/>
      <c r="O34" s="237"/>
      <c r="P34" s="237"/>
    </row>
    <row r="35" spans="1:16" s="234" customFormat="1" ht="16.5">
      <c r="A35" s="232"/>
      <c r="B35" s="233"/>
      <c r="C35" s="233"/>
      <c r="M35" s="237"/>
      <c r="N35" s="237"/>
      <c r="O35" s="237"/>
      <c r="P35" s="237"/>
    </row>
    <row r="36" spans="1:16" s="234" customFormat="1" ht="16.5">
      <c r="A36" s="232"/>
      <c r="B36" s="233"/>
      <c r="C36" s="213" t="str">
        <f>D13</f>
        <v>Novo mesto, marec 2020</v>
      </c>
      <c r="M36" s="237"/>
      <c r="N36" s="237"/>
      <c r="O36" s="237"/>
      <c r="P36" s="237"/>
    </row>
    <row r="37" spans="1:16" s="234" customFormat="1" ht="16.5">
      <c r="A37" s="232"/>
      <c r="B37" s="233"/>
      <c r="C37" s="233"/>
      <c r="M37" s="237"/>
      <c r="N37" s="237"/>
      <c r="O37" s="237"/>
      <c r="P37" s="237"/>
    </row>
    <row r="39" spans="1:16" hidden="1"/>
    <row r="40" spans="1:16" hidden="1"/>
    <row r="41" spans="1:16" hidden="1"/>
    <row r="42" spans="1:16" ht="16.5" hidden="1">
      <c r="C42" s="229" t="s">
        <v>86</v>
      </c>
    </row>
    <row r="43" spans="1:16" ht="16.5" hidden="1">
      <c r="A43" s="1"/>
    </row>
    <row r="44" spans="1:16" ht="16.5" hidden="1">
      <c r="A44" s="42" t="s">
        <v>2</v>
      </c>
      <c r="C44" s="2" t="s">
        <v>3</v>
      </c>
      <c r="D44" s="2"/>
      <c r="F44" s="4" t="e">
        <f>SUM(PRIPRAVLJALNA_DELA)</f>
        <v>#NAME?</v>
      </c>
    </row>
    <row r="45" spans="1:16" ht="16.5" hidden="1">
      <c r="A45" s="43" t="s">
        <v>4</v>
      </c>
      <c r="C45" s="2" t="s">
        <v>5</v>
      </c>
      <c r="D45" s="2"/>
      <c r="F45" s="4" t="e">
        <f>SUM(ZEMELJSKA_DELA)</f>
        <v>#NAME?</v>
      </c>
    </row>
    <row r="46" spans="1:16" ht="16.5" hidden="1">
      <c r="A46" s="42" t="s">
        <v>169</v>
      </c>
      <c r="C46" s="151" t="s">
        <v>93</v>
      </c>
      <c r="D46" s="151"/>
      <c r="F46" s="5" t="e">
        <f>SUM(BETONSKA_DELA)</f>
        <v>#NAME?</v>
      </c>
    </row>
    <row r="47" spans="1:16" ht="16.5" hidden="1">
      <c r="A47" s="42" t="s">
        <v>6</v>
      </c>
      <c r="C47" s="2" t="s">
        <v>8</v>
      </c>
      <c r="D47" s="2"/>
      <c r="F47" s="4" t="e">
        <f>SUM(TESARSKA_DELA)</f>
        <v>#NAME?</v>
      </c>
    </row>
    <row r="48" spans="1:16" ht="16.5" hidden="1">
      <c r="A48" s="42" t="s">
        <v>7</v>
      </c>
      <c r="C48" s="2" t="s">
        <v>10</v>
      </c>
      <c r="D48" s="2"/>
      <c r="F48" s="4" t="e">
        <f>SUM(ZIDARSKA_DELA)</f>
        <v>#NAME?</v>
      </c>
    </row>
    <row r="49" spans="1:16" ht="16.5" hidden="1">
      <c r="A49" s="42" t="s">
        <v>9</v>
      </c>
      <c r="C49" s="2" t="s">
        <v>215</v>
      </c>
      <c r="D49" s="2"/>
      <c r="F49" s="4" t="e">
        <f>SUM(ZIDARSKA_DELA)</f>
        <v>#NAME?</v>
      </c>
    </row>
    <row r="50" spans="1:16" s="220" customFormat="1" ht="16.5" hidden="1">
      <c r="A50" s="44" t="s">
        <v>213</v>
      </c>
      <c r="C50" s="39" t="s">
        <v>201</v>
      </c>
      <c r="D50" s="40" t="s">
        <v>214</v>
      </c>
      <c r="F50" s="41" t="e">
        <f>SUM(F44:F49)*3%</f>
        <v>#NAME?</v>
      </c>
      <c r="M50" s="221"/>
      <c r="N50" s="221"/>
      <c r="O50" s="221"/>
      <c r="P50" s="221"/>
    </row>
    <row r="51" spans="1:16" ht="17.25" hidden="1" thickBot="1">
      <c r="A51" s="9"/>
      <c r="C51" s="6"/>
      <c r="D51" s="260"/>
      <c r="E51" s="260"/>
      <c r="F51" s="261"/>
      <c r="G51" s="260"/>
    </row>
    <row r="52" spans="1:16" ht="17.25" hidden="1" thickBot="1">
      <c r="A52" s="10" t="s">
        <v>0</v>
      </c>
      <c r="C52" s="7" t="s">
        <v>11</v>
      </c>
      <c r="D52" s="7"/>
      <c r="F52" s="11" t="e">
        <f>SUM(F44:F51)</f>
        <v>#NAME?</v>
      </c>
    </row>
    <row r="53" spans="1:16" hidden="1"/>
    <row r="54" spans="1:16" hidden="1"/>
    <row r="55" spans="1:16" hidden="1"/>
    <row r="56" spans="1:16" ht="16.5" hidden="1">
      <c r="C56" s="229" t="s">
        <v>88</v>
      </c>
    </row>
    <row r="57" spans="1:16" ht="16.5" hidden="1">
      <c r="A57" s="1"/>
    </row>
    <row r="58" spans="1:16" ht="16.5" hidden="1">
      <c r="A58" s="8" t="s">
        <v>49</v>
      </c>
      <c r="C58" s="2" t="s">
        <v>50</v>
      </c>
      <c r="D58" s="3"/>
      <c r="F58" s="4" t="e">
        <f>'5B_Obrtna dela'!KRO_KLE</f>
        <v>#NAME?</v>
      </c>
    </row>
    <row r="59" spans="1:16" ht="16.5" hidden="1">
      <c r="A59" s="8" t="s">
        <v>51</v>
      </c>
      <c r="C59" s="2" t="s">
        <v>52</v>
      </c>
      <c r="D59" s="3"/>
      <c r="F59" s="4" t="e">
        <f>'5B_Obrtna dela'!KLJUČAVNIČARSKA_DELA</f>
        <v>#NAME?</v>
      </c>
    </row>
    <row r="60" spans="1:16" ht="16.5" hidden="1">
      <c r="A60" s="8" t="s">
        <v>53</v>
      </c>
      <c r="C60" s="2" t="s">
        <v>172</v>
      </c>
      <c r="D60" s="3"/>
      <c r="F60" s="4" t="e">
        <f>SUM('5B_Obrtna dela'!KERAMIČARSKA_DELA)</f>
        <v>#NAME?</v>
      </c>
    </row>
    <row r="61" spans="1:16" ht="16.5" hidden="1">
      <c r="A61" s="8" t="s">
        <v>55</v>
      </c>
      <c r="C61" s="2" t="s">
        <v>54</v>
      </c>
      <c r="D61" s="3"/>
      <c r="F61" s="4" t="e">
        <f>SUM('5B_Obrtna dela'!KERAMIČARSKA_DELA)</f>
        <v>#NAME?</v>
      </c>
    </row>
    <row r="62" spans="1:16" ht="16.5" hidden="1">
      <c r="A62" s="8" t="s">
        <v>56</v>
      </c>
      <c r="C62" s="365" t="s">
        <v>207</v>
      </c>
      <c r="D62" s="365"/>
      <c r="F62" s="5" t="e">
        <f>SUM('5B_Obrtna dela'!PARKETARSKA_DELA)</f>
        <v>#NAME?</v>
      </c>
    </row>
    <row r="63" spans="1:16" ht="16.5" hidden="1">
      <c r="A63" s="8" t="s">
        <v>58</v>
      </c>
      <c r="C63" s="2" t="s">
        <v>57</v>
      </c>
      <c r="D63" s="3"/>
      <c r="F63" s="4" t="e">
        <f>SUM('5B_Obrtna dela'!SUHOMONTAŽERSKA_DELA)</f>
        <v>#NAME?</v>
      </c>
    </row>
    <row r="64" spans="1:16" ht="16.5" hidden="1">
      <c r="A64" s="8" t="s">
        <v>60</v>
      </c>
      <c r="C64" s="2" t="s">
        <v>59</v>
      </c>
      <c r="D64" s="3"/>
      <c r="F64" s="4" t="e">
        <f>SUM('5B_Obrtna dela'!ALU_DELA)</f>
        <v>#NAME?</v>
      </c>
    </row>
    <row r="65" spans="1:16" ht="16.5" hidden="1">
      <c r="A65" s="8" t="s">
        <v>62</v>
      </c>
      <c r="C65" s="2" t="s">
        <v>208</v>
      </c>
      <c r="D65" s="3"/>
      <c r="F65" s="4" t="e">
        <f>'5B_Obrtna dela'!#REF!</f>
        <v>#REF!</v>
      </c>
    </row>
    <row r="66" spans="1:16" ht="16.5" hidden="1">
      <c r="A66" s="8" t="s">
        <v>63</v>
      </c>
      <c r="C66" s="2" t="s">
        <v>187</v>
      </c>
      <c r="D66" s="3"/>
      <c r="F66" s="4" t="e">
        <f>'5B_Obrtna dela'!ALU_DELA</f>
        <v>#NAME?</v>
      </c>
    </row>
    <row r="67" spans="1:16" ht="16.5" hidden="1">
      <c r="A67" s="8" t="s">
        <v>65</v>
      </c>
      <c r="C67" s="2" t="s">
        <v>61</v>
      </c>
      <c r="D67" s="3"/>
      <c r="F67" s="4" t="e">
        <f>'5B_Obrtna dela'!NOTRANJA_VRATA</f>
        <v>#NAME?</v>
      </c>
    </row>
    <row r="68" spans="1:16" ht="16.5" hidden="1">
      <c r="A68" s="8" t="s">
        <v>66</v>
      </c>
      <c r="C68" s="2" t="s">
        <v>71</v>
      </c>
      <c r="D68" s="3"/>
      <c r="F68" s="4" t="e">
        <f>'5B_Obrtna dela'!#REF!</f>
        <v>#REF!</v>
      </c>
    </row>
    <row r="69" spans="1:16" ht="16.5" hidden="1">
      <c r="A69" s="8" t="s">
        <v>68</v>
      </c>
      <c r="C69" s="2" t="s">
        <v>64</v>
      </c>
      <c r="D69" s="3"/>
      <c r="F69" s="4" t="e">
        <f>'5B_Obrtna dela'!SLIKOPLESKARSKA_DELA</f>
        <v>#NAME?</v>
      </c>
    </row>
    <row r="70" spans="1:16" s="215" customFormat="1" ht="16.5" hidden="1">
      <c r="A70" s="8" t="s">
        <v>70</v>
      </c>
      <c r="B70" s="214"/>
      <c r="C70" s="2" t="s">
        <v>67</v>
      </c>
      <c r="D70" s="3"/>
      <c r="E70" s="214"/>
      <c r="F70" s="4" t="e">
        <f>'5B_Obrtna dela'!FASADERSKA_DELA</f>
        <v>#NAME?</v>
      </c>
      <c r="G70" s="214"/>
      <c r="H70" s="214"/>
      <c r="I70" s="214"/>
      <c r="J70" s="214"/>
      <c r="K70" s="214"/>
      <c r="L70" s="214"/>
    </row>
    <row r="71" spans="1:16" s="215" customFormat="1" ht="16.5" hidden="1">
      <c r="A71" s="8" t="s">
        <v>72</v>
      </c>
      <c r="B71" s="214"/>
      <c r="C71" s="365" t="s">
        <v>69</v>
      </c>
      <c r="D71" s="365"/>
      <c r="E71" s="214"/>
      <c r="F71" s="5" t="e">
        <f>'5B_Obrtna dela'!#REF!</f>
        <v>#REF!</v>
      </c>
      <c r="G71" s="214"/>
      <c r="H71" s="214"/>
      <c r="I71" s="214"/>
      <c r="J71" s="214"/>
      <c r="K71" s="214"/>
      <c r="L71" s="214"/>
    </row>
    <row r="72" spans="1:16" s="215" customFormat="1" ht="16.5" hidden="1">
      <c r="A72" s="8" t="s">
        <v>73</v>
      </c>
      <c r="B72" s="214"/>
      <c r="C72" s="2" t="s">
        <v>177</v>
      </c>
      <c r="D72" s="3"/>
      <c r="E72" s="214"/>
      <c r="F72" s="4">
        <f>'5B_Obrtna dela'!H57</f>
        <v>0</v>
      </c>
      <c r="G72" s="214"/>
      <c r="H72" s="214"/>
      <c r="I72" s="214"/>
      <c r="J72" s="214"/>
      <c r="K72" s="214"/>
      <c r="L72" s="214"/>
    </row>
    <row r="73" spans="1:16" s="215" customFormat="1" ht="16.5" hidden="1">
      <c r="A73" s="8" t="s">
        <v>74</v>
      </c>
      <c r="B73" s="214"/>
      <c r="C73" s="365" t="s">
        <v>176</v>
      </c>
      <c r="D73" s="365"/>
      <c r="E73" s="214"/>
      <c r="F73" s="5" t="e">
        <f>'5B_Obrtna dela'!#REF!</f>
        <v>#REF!</v>
      </c>
      <c r="G73" s="214"/>
      <c r="H73" s="214"/>
      <c r="I73" s="214"/>
      <c r="J73" s="214"/>
      <c r="K73" s="214"/>
      <c r="L73" s="214"/>
    </row>
    <row r="74" spans="1:16" s="215" customFormat="1" ht="16.5" hidden="1">
      <c r="A74" s="8" t="s">
        <v>94</v>
      </c>
      <c r="B74" s="214"/>
      <c r="C74" s="365" t="s">
        <v>216</v>
      </c>
      <c r="D74" s="365"/>
      <c r="E74" s="214"/>
      <c r="F74" s="5" t="e">
        <f>SUM('5B_Obrtna dela'!RAZNA_DELA)</f>
        <v>#NAME?</v>
      </c>
      <c r="G74" s="214"/>
      <c r="H74" s="214"/>
      <c r="I74" s="214"/>
      <c r="J74" s="214"/>
      <c r="K74" s="214"/>
      <c r="L74" s="214"/>
    </row>
    <row r="75" spans="1:16" s="215" customFormat="1" ht="16.5" hidden="1">
      <c r="A75" s="8" t="s">
        <v>95</v>
      </c>
      <c r="B75" s="214"/>
      <c r="C75" s="365" t="s">
        <v>75</v>
      </c>
      <c r="D75" s="365"/>
      <c r="E75" s="214"/>
      <c r="F75" s="5" t="e">
        <f>SUM('5B_Obrtna dela'!RAZNA_DELA)</f>
        <v>#NAME?</v>
      </c>
      <c r="G75" s="214"/>
      <c r="H75" s="214"/>
      <c r="I75" s="214"/>
      <c r="J75" s="214"/>
      <c r="K75" s="214"/>
      <c r="L75" s="214"/>
    </row>
    <row r="76" spans="1:16" s="220" customFormat="1" ht="16.5" hidden="1">
      <c r="A76" s="8" t="s">
        <v>217</v>
      </c>
      <c r="C76" s="39" t="s">
        <v>202</v>
      </c>
      <c r="D76" s="40" t="s">
        <v>218</v>
      </c>
      <c r="F76" s="41" t="e">
        <f>SUM(F58:F75)*3%</f>
        <v>#NAME?</v>
      </c>
      <c r="M76" s="221"/>
      <c r="N76" s="221"/>
      <c r="O76" s="221"/>
      <c r="P76" s="221"/>
    </row>
    <row r="77" spans="1:16" s="215" customFormat="1" ht="17.25" hidden="1" thickBot="1">
      <c r="A77" s="9"/>
      <c r="B77" s="214"/>
      <c r="C77" s="6"/>
      <c r="D77" s="260"/>
      <c r="E77" s="260"/>
      <c r="F77" s="260"/>
      <c r="G77" s="260"/>
      <c r="H77" s="214"/>
      <c r="I77" s="214"/>
      <c r="J77" s="214"/>
      <c r="K77" s="214"/>
      <c r="L77" s="214"/>
    </row>
    <row r="78" spans="1:16" s="215" customFormat="1" ht="17.25" hidden="1" thickBot="1">
      <c r="A78" s="10" t="s">
        <v>48</v>
      </c>
      <c r="B78" s="214"/>
      <c r="C78" s="7" t="s">
        <v>76</v>
      </c>
      <c r="D78" s="7"/>
      <c r="E78" s="214"/>
      <c r="F78" s="11" t="e">
        <f>SUM(F58:F76)</f>
        <v>#NAME?</v>
      </c>
      <c r="G78" s="214"/>
      <c r="H78" s="214"/>
      <c r="I78" s="214"/>
      <c r="J78" s="214"/>
      <c r="K78" s="214"/>
      <c r="L78" s="214"/>
    </row>
    <row r="79" spans="1:16" hidden="1"/>
    <row r="80" spans="1:16" hidden="1"/>
    <row r="81" hidden="1"/>
    <row r="82" hidden="1"/>
    <row r="83" hidden="1"/>
    <row r="84" hidden="1"/>
    <row r="85" hidden="1"/>
    <row r="86" hidden="1"/>
    <row r="87" hidden="1"/>
    <row r="88" hidden="1"/>
    <row r="89" hidden="1"/>
    <row r="90" hidden="1"/>
    <row r="91" hidden="1"/>
  </sheetData>
  <mergeCells count="15">
    <mergeCell ref="C75:D75"/>
    <mergeCell ref="D7:F7"/>
    <mergeCell ref="D2:F2"/>
    <mergeCell ref="D3:F3"/>
    <mergeCell ref="D5:F5"/>
    <mergeCell ref="D6:F6"/>
    <mergeCell ref="C74:D74"/>
    <mergeCell ref="C73:D73"/>
    <mergeCell ref="D10:F10"/>
    <mergeCell ref="D11:F11"/>
    <mergeCell ref="D12:F12"/>
    <mergeCell ref="C15:D15"/>
    <mergeCell ref="C17:F17"/>
    <mergeCell ref="C62:D62"/>
    <mergeCell ref="C71:D71"/>
  </mergeCells>
  <pageMargins left="0.9055118110236221" right="0.11811023622047245" top="1.3385826771653544" bottom="0.74803149606299213" header="0.31496062992125984" footer="0.31496062992125984"/>
  <pageSetup paperSize="9" scale="97" orientation="portrait" horizontalDpi="300" verticalDpi="300" r:id="rId1"/>
  <headerFooter>
    <oddFooter>&amp;L&amp;A&amp;C&amp;P/&amp;N&amp;R&amp;D</oddFooter>
  </headerFooter>
  <rowBreaks count="2" manualBreakCount="2">
    <brk id="38" max="7" man="1"/>
    <brk id="79"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68"/>
  <sheetViews>
    <sheetView tabSelected="1" view="pageBreakPreview" topLeftCell="A15" zoomScale="115" zoomScaleSheetLayoutView="115" workbookViewId="0">
      <selection activeCell="C28" sqref="C28"/>
    </sheetView>
  </sheetViews>
  <sheetFormatPr defaultRowHeight="12.75"/>
  <cols>
    <col min="1" max="1" width="8" style="214" customWidth="1"/>
    <col min="2" max="2" width="0" style="214" hidden="1" customWidth="1"/>
    <col min="3" max="3" width="34.5703125" style="214" customWidth="1"/>
    <col min="4" max="4" width="13.7109375" style="214" customWidth="1"/>
    <col min="5" max="5" width="0" style="214" hidden="1" customWidth="1"/>
    <col min="6" max="6" width="29.5703125" style="214" customWidth="1"/>
    <col min="7" max="7" width="0.28515625" style="214" customWidth="1"/>
    <col min="8" max="12" width="1.28515625" style="214" customWidth="1"/>
    <col min="13" max="14" width="4.7109375" style="215" customWidth="1"/>
    <col min="15" max="16" width="9.140625" style="215"/>
    <col min="17" max="16384" width="9.140625" style="214"/>
  </cols>
  <sheetData>
    <row r="1" spans="2:16" s="202" customFormat="1" ht="13.5">
      <c r="B1" s="199"/>
      <c r="C1" s="200"/>
      <c r="D1" s="201"/>
      <c r="E1" s="201"/>
      <c r="F1" s="201"/>
      <c r="M1" s="203"/>
      <c r="N1" s="203"/>
      <c r="O1" s="203"/>
      <c r="P1" s="203"/>
    </row>
    <row r="2" spans="2:16" s="208" customFormat="1" ht="56.25" customHeight="1">
      <c r="B2" s="204"/>
      <c r="C2" s="205" t="s">
        <v>78</v>
      </c>
      <c r="D2" s="367" t="s">
        <v>413</v>
      </c>
      <c r="E2" s="368"/>
      <c r="F2" s="368"/>
      <c r="G2" s="206"/>
      <c r="H2" s="206"/>
      <c r="I2" s="206"/>
      <c r="J2" s="206"/>
      <c r="K2" s="206"/>
      <c r="L2" s="206"/>
      <c r="M2" s="207"/>
      <c r="N2" s="207"/>
      <c r="O2" s="207"/>
      <c r="P2" s="207"/>
    </row>
    <row r="3" spans="2:16" s="202" customFormat="1" ht="16.5">
      <c r="B3" s="209"/>
      <c r="C3" s="205"/>
      <c r="D3" s="369"/>
      <c r="E3" s="370"/>
      <c r="F3" s="370"/>
      <c r="G3" s="210"/>
      <c r="H3" s="210"/>
      <c r="I3" s="210"/>
      <c r="J3" s="210"/>
      <c r="K3" s="210"/>
      <c r="L3" s="210"/>
      <c r="M3" s="203"/>
      <c r="N3" s="203"/>
      <c r="O3" s="203"/>
      <c r="P3" s="203"/>
    </row>
    <row r="4" spans="2:16" s="202" customFormat="1" ht="16.5">
      <c r="B4" s="209"/>
      <c r="C4" s="205"/>
      <c r="D4" s="195"/>
      <c r="E4" s="196"/>
      <c r="F4" s="196"/>
      <c r="G4" s="210"/>
      <c r="H4" s="210"/>
      <c r="I4" s="210"/>
      <c r="J4" s="210"/>
      <c r="K4" s="210"/>
      <c r="L4" s="210"/>
      <c r="M4" s="203"/>
      <c r="N4" s="203"/>
      <c r="O4" s="203"/>
      <c r="P4" s="203"/>
    </row>
    <row r="5" spans="2:16" s="202" customFormat="1" ht="16.5">
      <c r="B5" s="209"/>
      <c r="C5" s="205" t="s">
        <v>79</v>
      </c>
      <c r="D5" s="366" t="s">
        <v>412</v>
      </c>
      <c r="E5" s="366"/>
      <c r="F5" s="366"/>
      <c r="G5" s="211"/>
      <c r="H5" s="211"/>
      <c r="I5" s="211"/>
      <c r="J5" s="211"/>
      <c r="K5" s="211"/>
      <c r="L5" s="211"/>
      <c r="M5" s="203"/>
      <c r="N5" s="203"/>
      <c r="O5" s="203"/>
      <c r="P5" s="203"/>
    </row>
    <row r="6" spans="2:16" s="202" customFormat="1" ht="16.5">
      <c r="B6" s="209"/>
      <c r="C6" s="205"/>
      <c r="D6" s="366"/>
      <c r="E6" s="366"/>
      <c r="F6" s="366"/>
      <c r="G6" s="211"/>
      <c r="H6" s="211"/>
      <c r="I6" s="211"/>
      <c r="J6" s="211"/>
      <c r="K6" s="211"/>
      <c r="L6" s="211"/>
      <c r="M6" s="203"/>
      <c r="N6" s="203"/>
      <c r="O6" s="203"/>
      <c r="P6" s="203"/>
    </row>
    <row r="7" spans="2:16" s="202" customFormat="1" ht="15.75" hidden="1" customHeight="1">
      <c r="B7" s="209"/>
      <c r="C7" s="205"/>
      <c r="D7" s="366"/>
      <c r="E7" s="366"/>
      <c r="F7" s="366"/>
      <c r="G7" s="211"/>
      <c r="H7" s="211"/>
      <c r="I7" s="211"/>
      <c r="J7" s="211"/>
      <c r="K7" s="211"/>
      <c r="L7" s="211"/>
      <c r="M7" s="203"/>
      <c r="N7" s="203"/>
      <c r="O7" s="203"/>
      <c r="P7" s="203"/>
    </row>
    <row r="8" spans="2:16" s="202" customFormat="1" ht="16.5" hidden="1">
      <c r="B8" s="209"/>
      <c r="C8" s="205"/>
      <c r="D8" s="197"/>
      <c r="E8" s="197"/>
      <c r="F8" s="197"/>
      <c r="G8" s="211"/>
      <c r="H8" s="211"/>
      <c r="I8" s="211"/>
      <c r="J8" s="211"/>
      <c r="K8" s="211"/>
      <c r="L8" s="211"/>
      <c r="M8" s="203"/>
      <c r="N8" s="203"/>
      <c r="O8" s="203"/>
      <c r="P8" s="203"/>
    </row>
    <row r="9" spans="2:16" s="202" customFormat="1" ht="16.5">
      <c r="B9" s="209"/>
      <c r="C9" s="205"/>
      <c r="D9" s="197"/>
      <c r="E9" s="197"/>
      <c r="F9" s="197"/>
      <c r="G9" s="211"/>
      <c r="H9" s="211"/>
      <c r="I9" s="211"/>
      <c r="J9" s="211"/>
      <c r="K9" s="211"/>
      <c r="L9" s="211"/>
      <c r="M9" s="211"/>
      <c r="N9" s="211"/>
      <c r="O9" s="203"/>
      <c r="P9" s="203"/>
    </row>
    <row r="10" spans="2:16" s="202" customFormat="1" ht="16.5">
      <c r="B10" s="209"/>
      <c r="C10" s="212" t="s">
        <v>80</v>
      </c>
      <c r="D10" s="369" t="s">
        <v>144</v>
      </c>
      <c r="E10" s="371"/>
      <c r="F10" s="371"/>
      <c r="M10" s="203"/>
      <c r="N10" s="203"/>
      <c r="O10" s="203"/>
      <c r="P10" s="203"/>
    </row>
    <row r="11" spans="2:16" s="202" customFormat="1" ht="16.5">
      <c r="B11" s="209"/>
      <c r="C11" s="212" t="s">
        <v>81</v>
      </c>
      <c r="D11" s="369" t="s">
        <v>411</v>
      </c>
      <c r="E11" s="369"/>
      <c r="F11" s="369"/>
      <c r="G11" s="213"/>
      <c r="H11" s="213"/>
      <c r="I11" s="213"/>
      <c r="J11" s="213"/>
      <c r="K11" s="213"/>
      <c r="L11" s="213"/>
      <c r="M11" s="203"/>
      <c r="N11" s="203"/>
      <c r="O11" s="203"/>
      <c r="P11" s="203"/>
    </row>
    <row r="12" spans="2:16" s="202" customFormat="1" ht="16.5">
      <c r="B12" s="209"/>
      <c r="C12" s="212" t="s">
        <v>82</v>
      </c>
      <c r="D12" s="372" t="s">
        <v>537</v>
      </c>
      <c r="E12" s="373"/>
      <c r="F12" s="373"/>
      <c r="M12" s="203"/>
      <c r="N12" s="203"/>
      <c r="O12" s="203"/>
      <c r="P12" s="203"/>
    </row>
    <row r="13" spans="2:16" ht="16.5">
      <c r="B13" s="209"/>
      <c r="C13" s="212" t="s">
        <v>83</v>
      </c>
      <c r="D13" s="348" t="s">
        <v>536</v>
      </c>
      <c r="E13" s="198"/>
      <c r="F13" s="198"/>
    </row>
    <row r="14" spans="2:16" ht="13.5">
      <c r="B14" s="204"/>
      <c r="C14" s="216"/>
      <c r="D14" s="217"/>
      <c r="E14" s="217"/>
      <c r="F14" s="217"/>
    </row>
    <row r="15" spans="2:16" s="220" customFormat="1" ht="19.5" customHeight="1">
      <c r="B15" s="218"/>
      <c r="C15" s="374"/>
      <c r="D15" s="374"/>
      <c r="E15" s="219"/>
      <c r="F15" s="219"/>
      <c r="M15" s="221"/>
      <c r="N15" s="221"/>
      <c r="O15" s="221"/>
      <c r="P15" s="221"/>
    </row>
    <row r="16" spans="2:16" ht="14.25" thickBot="1">
      <c r="B16" s="204"/>
      <c r="C16" s="222"/>
      <c r="D16" s="223"/>
      <c r="E16" s="223"/>
      <c r="F16" s="223"/>
    </row>
    <row r="17" spans="1:16" ht="43.5" customHeight="1" thickBot="1">
      <c r="B17" s="224" t="s">
        <v>84</v>
      </c>
      <c r="C17" s="377" t="s">
        <v>554</v>
      </c>
      <c r="D17" s="378"/>
      <c r="E17" s="378"/>
      <c r="F17" s="378"/>
    </row>
    <row r="18" spans="1:16" ht="20.25">
      <c r="B18" s="224"/>
      <c r="C18" s="225"/>
      <c r="D18" s="226"/>
      <c r="E18" s="226"/>
      <c r="F18" s="227"/>
      <c r="G18" s="228"/>
    </row>
    <row r="19" spans="1:16" ht="16.5">
      <c r="B19" s="204"/>
      <c r="C19" s="229" t="s">
        <v>86</v>
      </c>
      <c r="D19" s="229"/>
      <c r="E19" s="230" t="s">
        <v>87</v>
      </c>
      <c r="F19" s="231">
        <f>SUM(F50)</f>
        <v>0</v>
      </c>
      <c r="G19" s="228"/>
    </row>
    <row r="20" spans="1:16" ht="15.75">
      <c r="B20" s="204"/>
      <c r="C20" s="216"/>
      <c r="D20" s="217"/>
      <c r="E20" s="217"/>
      <c r="F20" s="231"/>
      <c r="G20" s="228"/>
    </row>
    <row r="21" spans="1:16" ht="16.5">
      <c r="B21" s="204"/>
      <c r="C21" s="229" t="s">
        <v>88</v>
      </c>
      <c r="D21" s="229"/>
      <c r="E21" s="230" t="s">
        <v>87</v>
      </c>
      <c r="F21" s="231">
        <f>SUM(F68)</f>
        <v>0</v>
      </c>
      <c r="G21" s="228"/>
    </row>
    <row r="22" spans="1:16" s="234" customFormat="1" ht="16.5">
      <c r="A22" s="232"/>
      <c r="B22" s="233"/>
      <c r="C22" s="229"/>
      <c r="F22" s="235"/>
      <c r="G22" s="236"/>
      <c r="M22" s="237"/>
      <c r="N22" s="237"/>
      <c r="O22" s="237"/>
      <c r="P22" s="237"/>
    </row>
    <row r="23" spans="1:16" s="246" customFormat="1" ht="18.75" thickBot="1">
      <c r="A23" s="239"/>
      <c r="B23" s="240"/>
      <c r="C23" s="241" t="s">
        <v>89</v>
      </c>
      <c r="D23" s="242"/>
      <c r="E23" s="243"/>
      <c r="F23" s="244">
        <f>SUM(F19:F21)</f>
        <v>0</v>
      </c>
      <c r="G23" s="245"/>
      <c r="M23" s="247"/>
      <c r="N23" s="247"/>
      <c r="O23" s="247"/>
      <c r="P23" s="247"/>
    </row>
    <row r="24" spans="1:16" s="234" customFormat="1" ht="17.25" thickTop="1">
      <c r="A24" s="232"/>
      <c r="B24" s="233"/>
      <c r="C24" s="248"/>
      <c r="D24" s="237"/>
      <c r="E24" s="237"/>
      <c r="F24" s="249"/>
      <c r="G24" s="250"/>
      <c r="M24" s="237"/>
      <c r="N24" s="237"/>
      <c r="O24" s="237"/>
      <c r="P24" s="237"/>
    </row>
    <row r="25" spans="1:16" s="234" customFormat="1" ht="16.5">
      <c r="A25" s="232"/>
      <c r="B25" s="233"/>
      <c r="C25" s="251"/>
      <c r="D25" s="252"/>
      <c r="E25" s="251"/>
      <c r="F25" s="249"/>
      <c r="G25" s="250"/>
      <c r="M25" s="237"/>
      <c r="N25" s="237"/>
      <c r="O25" s="237"/>
      <c r="P25" s="237"/>
    </row>
    <row r="26" spans="1:16" s="234" customFormat="1" ht="16.5">
      <c r="A26" s="232"/>
      <c r="B26" s="233"/>
      <c r="C26" s="248"/>
      <c r="D26" s="237"/>
      <c r="E26" s="253"/>
      <c r="F26" s="249"/>
      <c r="G26" s="250"/>
      <c r="M26" s="237"/>
      <c r="N26" s="237"/>
      <c r="O26" s="237"/>
      <c r="P26" s="237"/>
    </row>
    <row r="27" spans="1:16" s="246" customFormat="1" ht="18.75" thickBot="1">
      <c r="A27" s="239"/>
      <c r="B27" s="240"/>
      <c r="C27" s="254"/>
      <c r="D27" s="254"/>
      <c r="E27" s="255"/>
      <c r="F27" s="256"/>
      <c r="G27" s="245"/>
      <c r="M27" s="247"/>
      <c r="N27" s="247"/>
      <c r="O27" s="247"/>
      <c r="P27" s="247"/>
    </row>
    <row r="28" spans="1:16" s="234" customFormat="1" ht="16.5">
      <c r="A28" s="232"/>
      <c r="B28" s="233"/>
      <c r="C28" s="248"/>
      <c r="D28" s="237"/>
      <c r="E28" s="237"/>
      <c r="F28" s="257"/>
      <c r="G28" s="250"/>
      <c r="M28" s="237"/>
      <c r="N28" s="237"/>
      <c r="O28" s="237"/>
      <c r="P28" s="237"/>
    </row>
    <row r="29" spans="1:16" s="234" customFormat="1" ht="16.5">
      <c r="A29" s="232"/>
      <c r="B29" s="233"/>
      <c r="C29" s="248"/>
      <c r="E29" s="237"/>
      <c r="F29" s="258"/>
      <c r="G29" s="236"/>
      <c r="M29" s="237"/>
      <c r="N29" s="237"/>
      <c r="O29" s="237"/>
      <c r="P29" s="237"/>
    </row>
    <row r="30" spans="1:16" s="234" customFormat="1" ht="16.5">
      <c r="A30" s="232"/>
      <c r="B30" s="248"/>
      <c r="C30" s="248" t="s">
        <v>414</v>
      </c>
      <c r="E30" s="237"/>
      <c r="F30" s="259"/>
      <c r="M30" s="237"/>
      <c r="N30" s="237"/>
      <c r="O30" s="237"/>
      <c r="P30" s="237"/>
    </row>
    <row r="31" spans="1:16" s="234" customFormat="1" ht="16.5">
      <c r="A31" s="232"/>
      <c r="B31" s="248"/>
      <c r="C31" s="251" t="s">
        <v>567</v>
      </c>
      <c r="E31" s="237"/>
      <c r="F31" s="259"/>
      <c r="M31" s="237"/>
      <c r="N31" s="237"/>
      <c r="O31" s="237"/>
      <c r="P31" s="237"/>
    </row>
    <row r="32" spans="1:16" s="234" customFormat="1" ht="16.5">
      <c r="A32" s="232"/>
      <c r="B32" s="251"/>
      <c r="C32" s="251" t="s">
        <v>568</v>
      </c>
      <c r="M32" s="237"/>
      <c r="N32" s="237"/>
      <c r="O32" s="237"/>
      <c r="P32" s="237"/>
    </row>
    <row r="33" spans="1:16" s="234" customFormat="1" ht="16.5">
      <c r="A33" s="232"/>
      <c r="B33" s="251"/>
      <c r="C33" s="251" t="s">
        <v>570</v>
      </c>
      <c r="M33" s="237"/>
      <c r="N33" s="237"/>
      <c r="O33" s="237"/>
      <c r="P33" s="237"/>
    </row>
    <row r="34" spans="1:16" s="234" customFormat="1" ht="16.5">
      <c r="A34" s="232"/>
      <c r="B34" s="233"/>
      <c r="C34" s="233" t="s">
        <v>569</v>
      </c>
      <c r="M34" s="237"/>
      <c r="N34" s="237"/>
      <c r="O34" s="237"/>
      <c r="P34" s="237"/>
    </row>
    <row r="35" spans="1:16" s="234" customFormat="1" ht="16.5">
      <c r="A35" s="232"/>
      <c r="B35" s="233"/>
      <c r="C35" s="233"/>
      <c r="M35" s="237"/>
      <c r="N35" s="237"/>
      <c r="O35" s="237"/>
      <c r="P35" s="237"/>
    </row>
    <row r="36" spans="1:16" s="234" customFormat="1" ht="16.5">
      <c r="A36" s="232"/>
      <c r="B36" s="233"/>
      <c r="C36" s="213" t="str">
        <f>D13</f>
        <v>Novo mesto, marec 2020</v>
      </c>
      <c r="M36" s="237"/>
      <c r="N36" s="237"/>
      <c r="O36" s="237"/>
      <c r="P36" s="237"/>
    </row>
    <row r="38" spans="1:16" s="262" customFormat="1" ht="15.75">
      <c r="A38" s="358" t="s">
        <v>555</v>
      </c>
      <c r="C38" s="357" t="s">
        <v>417</v>
      </c>
      <c r="M38" s="263"/>
      <c r="N38" s="263"/>
      <c r="O38" s="263"/>
      <c r="P38" s="263"/>
    </row>
    <row r="40" spans="1:16" ht="16.5">
      <c r="C40" s="229" t="s">
        <v>86</v>
      </c>
    </row>
    <row r="41" spans="1:16" ht="16.5">
      <c r="A41" s="1"/>
    </row>
    <row r="42" spans="1:16" ht="16.5">
      <c r="A42" s="42" t="s">
        <v>2</v>
      </c>
      <c r="C42" s="2" t="s">
        <v>3</v>
      </c>
      <c r="D42" s="2"/>
      <c r="F42" s="4">
        <f>'4A_Gradbena dela '!H29</f>
        <v>0</v>
      </c>
    </row>
    <row r="43" spans="1:16" ht="16.5">
      <c r="A43" s="43" t="s">
        <v>4</v>
      </c>
      <c r="C43" s="2" t="s">
        <v>5</v>
      </c>
      <c r="D43" s="2"/>
      <c r="F43" s="4">
        <f>'4A_Gradbena dela '!H82</f>
        <v>0</v>
      </c>
    </row>
    <row r="44" spans="1:16" ht="16.5">
      <c r="A44" s="42" t="s">
        <v>169</v>
      </c>
      <c r="C44" s="151" t="s">
        <v>93</v>
      </c>
      <c r="D44" s="151"/>
      <c r="F44" s="5">
        <f>'4A_Gradbena dela '!H161</f>
        <v>0</v>
      </c>
    </row>
    <row r="45" spans="1:16" ht="16.5">
      <c r="A45" s="42" t="s">
        <v>6</v>
      </c>
      <c r="C45" s="2" t="s">
        <v>8</v>
      </c>
      <c r="D45" s="2"/>
      <c r="F45" s="4">
        <f>'4A_Gradbena dela '!H208</f>
        <v>0</v>
      </c>
    </row>
    <row r="46" spans="1:16" ht="16.5">
      <c r="A46" s="42" t="s">
        <v>7</v>
      </c>
      <c r="C46" s="2" t="s">
        <v>10</v>
      </c>
      <c r="D46" s="2"/>
      <c r="F46" s="4">
        <f>'4A_Gradbena dela '!H311</f>
        <v>0</v>
      </c>
    </row>
    <row r="47" spans="1:16" ht="16.5">
      <c r="A47" s="42" t="s">
        <v>9</v>
      </c>
      <c r="C47" s="2" t="s">
        <v>415</v>
      </c>
      <c r="D47" s="2"/>
      <c r="F47" s="4">
        <f>'4A_Gradbena dela '!H367</f>
        <v>0</v>
      </c>
    </row>
    <row r="48" spans="1:16" s="220" customFormat="1" ht="16.5">
      <c r="A48" s="44" t="s">
        <v>213</v>
      </c>
      <c r="C48" s="39" t="s">
        <v>201</v>
      </c>
      <c r="D48" s="40" t="s">
        <v>416</v>
      </c>
      <c r="F48" s="41">
        <f>SUM(F42:F47)*5%</f>
        <v>0</v>
      </c>
      <c r="M48" s="221"/>
      <c r="N48" s="221"/>
      <c r="O48" s="221"/>
      <c r="P48" s="221"/>
    </row>
    <row r="49" spans="1:12" ht="17.25" thickBot="1">
      <c r="A49" s="9"/>
      <c r="C49" s="6"/>
      <c r="D49" s="260"/>
      <c r="E49" s="260"/>
      <c r="F49" s="261"/>
      <c r="G49" s="260"/>
    </row>
    <row r="50" spans="1:12" ht="17.25" thickBot="1">
      <c r="A50" s="10" t="s">
        <v>0</v>
      </c>
      <c r="C50" s="7" t="s">
        <v>11</v>
      </c>
      <c r="D50" s="7"/>
      <c r="F50" s="11">
        <f>SUM(F42:F49)</f>
        <v>0</v>
      </c>
    </row>
    <row r="54" spans="1:12" ht="16.5">
      <c r="C54" s="229" t="s">
        <v>88</v>
      </c>
    </row>
    <row r="55" spans="1:12" ht="16.5">
      <c r="A55" s="1"/>
    </row>
    <row r="56" spans="1:12" ht="16.5">
      <c r="A56" s="8" t="s">
        <v>49</v>
      </c>
      <c r="C56" s="2" t="s">
        <v>50</v>
      </c>
      <c r="D56" s="3"/>
      <c r="F56" s="4">
        <f>'4B_Obrtna dela '!H95</f>
        <v>0</v>
      </c>
    </row>
    <row r="57" spans="1:12" s="215" customFormat="1" ht="16.5">
      <c r="A57" s="8" t="s">
        <v>51</v>
      </c>
      <c r="B57" s="214"/>
      <c r="C57" s="2" t="s">
        <v>172</v>
      </c>
      <c r="D57" s="3"/>
      <c r="E57" s="214"/>
      <c r="F57" s="4">
        <f>'4B_Obrtna dela '!H121</f>
        <v>0</v>
      </c>
      <c r="G57" s="214"/>
      <c r="H57" s="214"/>
      <c r="I57" s="214"/>
      <c r="J57" s="214"/>
      <c r="K57" s="214"/>
      <c r="L57" s="214"/>
    </row>
    <row r="58" spans="1:12" s="215" customFormat="1" ht="16.5">
      <c r="A58" s="8" t="s">
        <v>53</v>
      </c>
      <c r="B58" s="214"/>
      <c r="C58" s="2" t="s">
        <v>54</v>
      </c>
      <c r="D58" s="3"/>
      <c r="E58" s="214"/>
      <c r="F58" s="4">
        <f>'4B_Obrtna dela '!H252</f>
        <v>0</v>
      </c>
      <c r="G58" s="214"/>
      <c r="H58" s="214"/>
      <c r="I58" s="214"/>
      <c r="J58" s="214"/>
      <c r="K58" s="214"/>
      <c r="L58" s="214"/>
    </row>
    <row r="59" spans="1:12" s="215" customFormat="1" ht="16.5">
      <c r="A59" s="8" t="s">
        <v>55</v>
      </c>
      <c r="B59" s="214"/>
      <c r="C59" s="2" t="s">
        <v>278</v>
      </c>
      <c r="D59" s="3"/>
      <c r="E59" s="214"/>
      <c r="F59" s="4">
        <f>'4B_Obrtna dela '!H301</f>
        <v>0</v>
      </c>
      <c r="G59" s="214"/>
      <c r="H59" s="214"/>
      <c r="I59" s="214"/>
      <c r="J59" s="214"/>
      <c r="K59" s="214"/>
      <c r="L59" s="214"/>
    </row>
    <row r="60" spans="1:12" s="215" customFormat="1" ht="16.5">
      <c r="A60" s="8" t="s">
        <v>56</v>
      </c>
      <c r="B60" s="214"/>
      <c r="C60" s="2" t="s">
        <v>61</v>
      </c>
      <c r="D60" s="3"/>
      <c r="E60" s="214"/>
      <c r="F60" s="4">
        <f>'4B_Obrtna dela '!H322</f>
        <v>0</v>
      </c>
      <c r="G60" s="214"/>
      <c r="H60" s="214"/>
      <c r="I60" s="214"/>
      <c r="J60" s="214"/>
      <c r="K60" s="214"/>
      <c r="L60" s="214"/>
    </row>
    <row r="61" spans="1:12" s="215" customFormat="1" ht="16.5">
      <c r="A61" s="8" t="s">
        <v>58</v>
      </c>
      <c r="B61" s="214"/>
      <c r="C61" s="2" t="s">
        <v>71</v>
      </c>
      <c r="D61" s="3"/>
      <c r="E61" s="214"/>
      <c r="F61" s="4">
        <f>'4B_Obrtna dela '!H373</f>
        <v>0</v>
      </c>
      <c r="G61" s="214"/>
      <c r="H61" s="214"/>
      <c r="I61" s="214"/>
      <c r="J61" s="214"/>
      <c r="K61" s="214"/>
      <c r="L61" s="214"/>
    </row>
    <row r="62" spans="1:12" s="215" customFormat="1" ht="16.5">
      <c r="A62" s="8" t="s">
        <v>60</v>
      </c>
      <c r="B62" s="214"/>
      <c r="C62" s="2" t="s">
        <v>64</v>
      </c>
      <c r="D62" s="3"/>
      <c r="E62" s="214"/>
      <c r="F62" s="4">
        <f>'4B_Obrtna dela '!H394</f>
        <v>0</v>
      </c>
      <c r="G62" s="214"/>
      <c r="H62" s="214"/>
      <c r="I62" s="214"/>
      <c r="J62" s="214"/>
      <c r="K62" s="214"/>
      <c r="L62" s="214"/>
    </row>
    <row r="63" spans="1:12" s="215" customFormat="1" ht="16.5">
      <c r="A63" s="8" t="s">
        <v>62</v>
      </c>
      <c r="B63" s="214"/>
      <c r="C63" s="2" t="s">
        <v>67</v>
      </c>
      <c r="D63" s="3"/>
      <c r="E63" s="214"/>
      <c r="F63" s="4">
        <f>'4B_Obrtna dela '!H431</f>
        <v>0</v>
      </c>
      <c r="G63" s="214"/>
      <c r="H63" s="214"/>
      <c r="I63" s="214"/>
      <c r="J63" s="214"/>
      <c r="K63" s="214"/>
      <c r="L63" s="214"/>
    </row>
    <row r="64" spans="1:12" s="215" customFormat="1" ht="16.5">
      <c r="A64" s="8" t="s">
        <v>63</v>
      </c>
      <c r="B64" s="214"/>
      <c r="C64" s="2" t="s">
        <v>528</v>
      </c>
      <c r="D64" s="3"/>
      <c r="E64" s="214"/>
      <c r="F64" s="4">
        <f>'4B_Obrtna dela '!H450</f>
        <v>0</v>
      </c>
      <c r="G64" s="214"/>
      <c r="H64" s="214"/>
      <c r="I64" s="214"/>
      <c r="J64" s="214"/>
      <c r="K64" s="214"/>
      <c r="L64" s="214"/>
    </row>
    <row r="65" spans="1:16" s="215" customFormat="1" ht="16.5">
      <c r="A65" s="8" t="s">
        <v>65</v>
      </c>
      <c r="B65" s="214"/>
      <c r="C65" s="365" t="s">
        <v>216</v>
      </c>
      <c r="D65" s="365"/>
      <c r="E65" s="214"/>
      <c r="F65" s="5">
        <f>'4B_Obrtna dela '!H494</f>
        <v>0</v>
      </c>
      <c r="G65" s="214"/>
      <c r="H65" s="214"/>
      <c r="I65" s="214"/>
      <c r="J65" s="214"/>
      <c r="K65" s="214"/>
      <c r="L65" s="214"/>
    </row>
    <row r="66" spans="1:16" s="220" customFormat="1" ht="16.5">
      <c r="A66" s="8" t="s">
        <v>68</v>
      </c>
      <c r="C66" s="39" t="s">
        <v>202</v>
      </c>
      <c r="D66" s="40" t="s">
        <v>418</v>
      </c>
      <c r="F66" s="41">
        <f>SUM(F56:F65)*5%</f>
        <v>0</v>
      </c>
      <c r="M66" s="221"/>
      <c r="N66" s="221"/>
      <c r="O66" s="221"/>
      <c r="P66" s="221"/>
    </row>
    <row r="67" spans="1:16" s="215" customFormat="1" ht="17.25" thickBot="1">
      <c r="A67" s="9"/>
      <c r="B67" s="214"/>
      <c r="C67" s="6"/>
      <c r="D67" s="260"/>
      <c r="E67" s="260"/>
      <c r="F67" s="260"/>
      <c r="G67" s="260"/>
      <c r="H67" s="214"/>
      <c r="I67" s="214"/>
      <c r="J67" s="214"/>
      <c r="K67" s="214"/>
      <c r="L67" s="214"/>
    </row>
    <row r="68" spans="1:16" s="215" customFormat="1" ht="17.25" thickBot="1">
      <c r="A68" s="10" t="s">
        <v>48</v>
      </c>
      <c r="B68" s="214"/>
      <c r="C68" s="7" t="s">
        <v>76</v>
      </c>
      <c r="D68" s="7"/>
      <c r="E68" s="214"/>
      <c r="F68" s="11">
        <f>SUM(F56:F66)</f>
        <v>0</v>
      </c>
      <c r="G68" s="214"/>
      <c r="H68" s="214"/>
      <c r="I68" s="214"/>
      <c r="J68" s="214"/>
      <c r="K68" s="214"/>
      <c r="L68" s="214"/>
    </row>
  </sheetData>
  <mergeCells count="11">
    <mergeCell ref="C65:D65"/>
    <mergeCell ref="D11:F11"/>
    <mergeCell ref="D12:F12"/>
    <mergeCell ref="C15:D15"/>
    <mergeCell ref="C17:F17"/>
    <mergeCell ref="D10:F10"/>
    <mergeCell ref="D2:F2"/>
    <mergeCell ref="D3:F3"/>
    <mergeCell ref="D5:F5"/>
    <mergeCell ref="D6:F6"/>
    <mergeCell ref="D7:F7"/>
  </mergeCells>
  <pageMargins left="0.9055118110236221" right="0.11811023622047245" top="1.3385826771653544" bottom="0.74803149606299213" header="0.31496062992125984" footer="0.31496062992125984"/>
  <pageSetup paperSize="9" scale="97" orientation="portrait" horizontalDpi="300" verticalDpi="300" r:id="rId1"/>
  <headerFooter>
    <oddFooter>&amp;L&amp;A&amp;C&amp;P/&amp;N&amp;R&amp;D</oddFooter>
  </headerFooter>
  <rowBreaks count="2" manualBreakCount="2">
    <brk id="36" max="7" man="1"/>
    <brk id="69"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L805"/>
  <sheetViews>
    <sheetView view="pageBreakPreview" topLeftCell="A34" zoomScale="110" zoomScaleNormal="100" zoomScaleSheetLayoutView="110" workbookViewId="0">
      <selection activeCell="H29" sqref="H29"/>
    </sheetView>
  </sheetViews>
  <sheetFormatPr defaultRowHeight="12.75"/>
  <cols>
    <col min="1" max="1" width="8.7109375" style="47" customWidth="1"/>
    <col min="2" max="2" width="42" style="47" customWidth="1"/>
    <col min="3" max="3" width="6.28515625" style="47" customWidth="1"/>
    <col min="4" max="4" width="10.28515625" style="47" customWidth="1"/>
    <col min="5" max="5" width="2.140625" style="47" customWidth="1"/>
    <col min="6" max="6" width="7.85546875" style="47" customWidth="1"/>
    <col min="7" max="7" width="2.140625" style="47" customWidth="1"/>
    <col min="8" max="8" width="12.85546875" style="47" customWidth="1"/>
    <col min="9" max="9" width="9.140625" style="31"/>
    <col min="10" max="12" width="9.140625" style="119"/>
    <col min="13" max="16384" width="9.140625" style="31"/>
  </cols>
  <sheetData>
    <row r="1" spans="1:12" s="25" customFormat="1">
      <c r="A1" s="122" t="s">
        <v>96</v>
      </c>
      <c r="B1" s="81" t="s">
        <v>101</v>
      </c>
      <c r="C1" s="82" t="s">
        <v>97</v>
      </c>
      <c r="D1" s="81" t="s">
        <v>98</v>
      </c>
      <c r="E1" s="83"/>
      <c r="F1" s="81" t="s">
        <v>99</v>
      </c>
      <c r="G1" s="83"/>
      <c r="H1" s="84" t="s">
        <v>100</v>
      </c>
      <c r="J1" s="120"/>
      <c r="K1" s="120"/>
      <c r="L1" s="120"/>
    </row>
    <row r="4" spans="1:12" s="51" customFormat="1" ht="13.5" thickBot="1">
      <c r="A4" s="86" t="s">
        <v>0</v>
      </c>
      <c r="B4" s="87" t="s">
        <v>1</v>
      </c>
      <c r="C4" s="88"/>
      <c r="D4" s="88"/>
      <c r="E4" s="88"/>
      <c r="F4" s="89"/>
      <c r="G4" s="89"/>
      <c r="H4" s="89"/>
    </row>
    <row r="5" spans="1:12" s="51" customFormat="1">
      <c r="A5" s="47"/>
      <c r="B5" s="47"/>
      <c r="C5" s="47"/>
      <c r="D5" s="47"/>
      <c r="E5" s="47"/>
      <c r="F5" s="47"/>
      <c r="G5" s="47"/>
      <c r="H5" s="47"/>
    </row>
    <row r="6" spans="1:12" s="51" customFormat="1">
      <c r="A6" s="123" t="s">
        <v>155</v>
      </c>
      <c r="B6" s="264" t="s">
        <v>3</v>
      </c>
      <c r="C6" s="265"/>
      <c r="D6" s="265"/>
      <c r="E6" s="145"/>
      <c r="F6" s="101"/>
      <c r="G6" s="146"/>
      <c r="H6" s="266"/>
    </row>
    <row r="7" spans="1:12" s="51" customFormat="1">
      <c r="A7" s="102"/>
      <c r="B7" s="103"/>
      <c r="C7" s="104"/>
      <c r="D7" s="164"/>
      <c r="E7" s="165"/>
      <c r="F7" s="106"/>
      <c r="G7" s="165"/>
      <c r="H7" s="105"/>
    </row>
    <row r="8" spans="1:12">
      <c r="A8" s="22"/>
      <c r="B8" s="23"/>
      <c r="C8" s="64"/>
      <c r="D8" s="27"/>
      <c r="E8" s="65"/>
      <c r="F8" s="66"/>
      <c r="G8" s="65"/>
      <c r="H8" s="27"/>
    </row>
    <row r="9" spans="1:12" ht="114.75">
      <c r="A9" s="13" t="s">
        <v>442</v>
      </c>
      <c r="B9" s="12" t="s">
        <v>13</v>
      </c>
      <c r="C9" s="49"/>
      <c r="D9" s="17"/>
      <c r="E9" s="50"/>
      <c r="F9" s="17"/>
      <c r="G9" s="50"/>
      <c r="H9" s="17"/>
    </row>
    <row r="10" spans="1:12">
      <c r="A10" s="13"/>
      <c r="B10" s="12"/>
      <c r="C10" s="49"/>
      <c r="D10" s="17"/>
      <c r="E10" s="50"/>
      <c r="F10" s="17"/>
      <c r="G10" s="50"/>
      <c r="H10" s="17"/>
    </row>
    <row r="11" spans="1:12">
      <c r="A11" s="53"/>
      <c r="B11" s="33" t="s">
        <v>254</v>
      </c>
      <c r="C11" s="268" t="s">
        <v>14</v>
      </c>
      <c r="D11" s="16">
        <v>1</v>
      </c>
      <c r="E11" s="69" t="s">
        <v>571</v>
      </c>
      <c r="F11" s="269">
        <v>0</v>
      </c>
      <c r="G11" s="69" t="s">
        <v>17</v>
      </c>
      <c r="H11" s="270">
        <f>D11*F11</f>
        <v>0</v>
      </c>
    </row>
    <row r="12" spans="1:12">
      <c r="A12" s="22"/>
      <c r="B12" s="23"/>
      <c r="C12" s="64"/>
      <c r="D12" s="27"/>
      <c r="E12" s="65"/>
      <c r="F12" s="66"/>
      <c r="G12" s="65"/>
      <c r="H12" s="27"/>
    </row>
    <row r="13" spans="1:12">
      <c r="A13" s="22"/>
      <c r="B13" s="23"/>
      <c r="C13" s="64"/>
      <c r="D13" s="27"/>
      <c r="E13" s="65"/>
      <c r="F13" s="66"/>
      <c r="G13" s="65"/>
      <c r="H13" s="27"/>
    </row>
    <row r="14" spans="1:12" ht="76.5">
      <c r="A14" s="13" t="s">
        <v>443</v>
      </c>
      <c r="B14" s="12" t="s">
        <v>257</v>
      </c>
      <c r="C14" s="49"/>
      <c r="D14" s="17"/>
      <c r="E14" s="50"/>
      <c r="F14" s="17"/>
      <c r="G14" s="50"/>
      <c r="H14" s="17"/>
    </row>
    <row r="15" spans="1:12">
      <c r="A15" s="13"/>
      <c r="B15" s="12"/>
      <c r="C15" s="49"/>
      <c r="D15" s="17"/>
      <c r="E15" s="50"/>
      <c r="F15" s="17"/>
      <c r="G15" s="50"/>
      <c r="H15" s="17"/>
    </row>
    <row r="16" spans="1:12">
      <c r="A16" s="53"/>
      <c r="B16" s="180" t="s">
        <v>258</v>
      </c>
      <c r="C16" s="268" t="s">
        <v>14</v>
      </c>
      <c r="D16" s="16">
        <v>1</v>
      </c>
      <c r="E16" s="69" t="s">
        <v>571</v>
      </c>
      <c r="F16" s="269">
        <v>0</v>
      </c>
      <c r="G16" s="69" t="s">
        <v>17</v>
      </c>
      <c r="H16" s="270">
        <f>D16*F16</f>
        <v>0</v>
      </c>
    </row>
    <row r="17" spans="1:8">
      <c r="A17" s="22"/>
      <c r="B17" s="23"/>
      <c r="C17" s="64"/>
      <c r="D17" s="27"/>
      <c r="E17" s="65"/>
      <c r="F17" s="66"/>
      <c r="G17" s="65"/>
      <c r="H17" s="27"/>
    </row>
    <row r="18" spans="1:8">
      <c r="A18" s="22"/>
      <c r="B18" s="23"/>
      <c r="C18" s="64"/>
      <c r="D18" s="27"/>
      <c r="E18" s="65"/>
      <c r="F18" s="66"/>
      <c r="G18" s="65"/>
      <c r="H18" s="27"/>
    </row>
    <row r="19" spans="1:8" ht="204">
      <c r="A19" s="13" t="s">
        <v>444</v>
      </c>
      <c r="B19" s="12" t="s">
        <v>15</v>
      </c>
      <c r="C19" s="49"/>
      <c r="D19" s="17"/>
      <c r="E19" s="50"/>
      <c r="F19" s="17"/>
      <c r="G19" s="50"/>
      <c r="H19" s="17"/>
    </row>
    <row r="20" spans="1:8">
      <c r="A20" s="13"/>
      <c r="B20" s="12"/>
      <c r="C20" s="49"/>
      <c r="D20" s="17"/>
      <c r="E20" s="50"/>
      <c r="F20" s="17"/>
      <c r="G20" s="50"/>
      <c r="H20" s="17"/>
    </row>
    <row r="21" spans="1:8">
      <c r="A21" s="53"/>
      <c r="B21" s="34" t="s">
        <v>18</v>
      </c>
      <c r="C21" s="268" t="s">
        <v>14</v>
      </c>
      <c r="D21" s="16">
        <v>1</v>
      </c>
      <c r="E21" s="69" t="s">
        <v>571</v>
      </c>
      <c r="F21" s="269">
        <v>0</v>
      </c>
      <c r="G21" s="69" t="s">
        <v>17</v>
      </c>
      <c r="H21" s="270">
        <f>D21*F21</f>
        <v>0</v>
      </c>
    </row>
    <row r="22" spans="1:8">
      <c r="A22" s="22"/>
      <c r="B22" s="23"/>
      <c r="C22" s="64"/>
      <c r="D22" s="27"/>
      <c r="E22" s="65"/>
      <c r="F22" s="66"/>
      <c r="G22" s="65"/>
      <c r="H22" s="27"/>
    </row>
    <row r="23" spans="1:8">
      <c r="A23" s="22"/>
      <c r="B23" s="23"/>
      <c r="C23" s="64"/>
      <c r="D23" s="27"/>
      <c r="E23" s="65"/>
      <c r="F23" s="66"/>
      <c r="G23" s="65"/>
      <c r="H23" s="27"/>
    </row>
    <row r="24" spans="1:8" ht="102">
      <c r="A24" s="13" t="s">
        <v>445</v>
      </c>
      <c r="B24" s="12" t="s">
        <v>255</v>
      </c>
      <c r="C24" s="49"/>
      <c r="D24" s="17"/>
      <c r="E24" s="50"/>
      <c r="F24" s="17"/>
      <c r="G24" s="50"/>
      <c r="H24" s="17"/>
    </row>
    <row r="25" spans="1:8">
      <c r="A25" s="13"/>
      <c r="B25" s="12"/>
      <c r="C25" s="49"/>
      <c r="D25" s="17"/>
      <c r="E25" s="50"/>
      <c r="F25" s="17"/>
      <c r="G25" s="50"/>
      <c r="H25" s="17"/>
    </row>
    <row r="26" spans="1:8" ht="25.5">
      <c r="A26" s="53"/>
      <c r="B26" s="34" t="s">
        <v>256</v>
      </c>
      <c r="C26" s="268" t="s">
        <v>14</v>
      </c>
      <c r="D26" s="16">
        <v>1</v>
      </c>
      <c r="E26" s="69" t="s">
        <v>571</v>
      </c>
      <c r="F26" s="269">
        <v>0</v>
      </c>
      <c r="G26" s="69" t="s">
        <v>17</v>
      </c>
      <c r="H26" s="270">
        <f>D26*F26</f>
        <v>0</v>
      </c>
    </row>
    <row r="27" spans="1:8">
      <c r="A27" s="22"/>
      <c r="B27" s="23"/>
      <c r="C27" s="64"/>
      <c r="D27" s="27"/>
      <c r="E27" s="65"/>
      <c r="F27" s="66"/>
      <c r="G27" s="65"/>
      <c r="H27" s="27"/>
    </row>
    <row r="28" spans="1:8">
      <c r="A28" s="22"/>
      <c r="B28" s="23"/>
      <c r="C28" s="64"/>
      <c r="D28" s="27"/>
      <c r="E28" s="65"/>
      <c r="F28" s="66"/>
      <c r="G28" s="65"/>
      <c r="H28" s="27"/>
    </row>
    <row r="29" spans="1:8" ht="13.5" thickBot="1">
      <c r="A29" s="57"/>
      <c r="B29" s="28" t="s">
        <v>20</v>
      </c>
      <c r="C29" s="29"/>
      <c r="D29" s="29"/>
      <c r="E29" s="29"/>
      <c r="F29" s="58"/>
      <c r="G29" s="29"/>
      <c r="H29" s="59">
        <f>SUM(H9:H28)</f>
        <v>0</v>
      </c>
    </row>
    <row r="30" spans="1:8" ht="13.5" thickTop="1"/>
    <row r="33" spans="1:12" s="51" customFormat="1">
      <c r="A33" s="123" t="s">
        <v>152</v>
      </c>
      <c r="B33" s="264" t="s">
        <v>5</v>
      </c>
      <c r="C33" s="265"/>
      <c r="D33" s="265"/>
      <c r="E33" s="145"/>
      <c r="F33" s="101"/>
      <c r="G33" s="146"/>
      <c r="H33" s="266"/>
    </row>
    <row r="34" spans="1:12">
      <c r="A34" s="102"/>
      <c r="B34" s="103"/>
      <c r="C34" s="104"/>
      <c r="D34" s="164"/>
      <c r="E34" s="165"/>
      <c r="F34" s="106"/>
      <c r="G34" s="165"/>
      <c r="H34" s="105"/>
    </row>
    <row r="35" spans="1:12" s="32" customFormat="1">
      <c r="A35" s="22"/>
      <c r="B35" s="23"/>
      <c r="C35" s="64"/>
      <c r="D35" s="27"/>
      <c r="E35" s="65"/>
      <c r="F35" s="66"/>
      <c r="G35" s="65"/>
      <c r="H35" s="27"/>
      <c r="J35" s="121"/>
      <c r="K35" s="121"/>
      <c r="L35" s="121"/>
    </row>
    <row r="36" spans="1:12" ht="71.25" customHeight="1">
      <c r="A36" s="13" t="s">
        <v>446</v>
      </c>
      <c r="B36" s="12" t="s">
        <v>247</v>
      </c>
      <c r="C36" s="49"/>
      <c r="D36" s="17"/>
      <c r="E36" s="50"/>
      <c r="F36" s="17"/>
      <c r="G36" s="50"/>
      <c r="H36" s="17"/>
    </row>
    <row r="37" spans="1:12">
      <c r="A37" s="63"/>
      <c r="B37" s="12"/>
      <c r="C37" s="49"/>
      <c r="D37" s="17"/>
      <c r="E37" s="50"/>
      <c r="F37" s="17"/>
      <c r="G37" s="50"/>
      <c r="H37" s="17"/>
    </row>
    <row r="38" spans="1:12" s="51" customFormat="1">
      <c r="A38" s="53"/>
      <c r="B38" s="34" t="s">
        <v>22</v>
      </c>
      <c r="C38" s="72" t="s">
        <v>21</v>
      </c>
      <c r="D38" s="14">
        <v>45</v>
      </c>
      <c r="E38" s="69" t="s">
        <v>16</v>
      </c>
      <c r="F38" s="70">
        <v>0</v>
      </c>
      <c r="G38" s="69" t="s">
        <v>17</v>
      </c>
      <c r="H38" s="71">
        <f>D38*F38</f>
        <v>0</v>
      </c>
      <c r="J38" s="119"/>
      <c r="K38" s="119"/>
      <c r="L38" s="119"/>
    </row>
    <row r="39" spans="1:12">
      <c r="A39" s="22"/>
      <c r="B39" s="23"/>
      <c r="C39" s="64"/>
      <c r="D39" s="27"/>
      <c r="E39" s="65"/>
      <c r="F39" s="66"/>
      <c r="G39" s="65"/>
      <c r="H39" s="27"/>
    </row>
    <row r="40" spans="1:12">
      <c r="A40" s="22"/>
      <c r="B40" s="23"/>
      <c r="C40" s="64"/>
      <c r="D40" s="27"/>
      <c r="E40" s="65"/>
      <c r="F40" s="66"/>
      <c r="G40" s="65"/>
      <c r="H40" s="27"/>
    </row>
    <row r="41" spans="1:12" s="45" customFormat="1" ht="110.25" customHeight="1">
      <c r="A41" s="13" t="s">
        <v>500</v>
      </c>
      <c r="B41" s="12" t="s">
        <v>248</v>
      </c>
      <c r="C41" s="49"/>
      <c r="D41" s="17"/>
      <c r="E41" s="50"/>
      <c r="F41" s="17"/>
      <c r="G41" s="50"/>
      <c r="H41" s="17"/>
      <c r="J41" s="121"/>
      <c r="K41" s="121"/>
    </row>
    <row r="42" spans="1:12" s="45" customFormat="1">
      <c r="A42" s="63"/>
      <c r="B42" s="12"/>
      <c r="C42" s="49"/>
      <c r="D42" s="17"/>
      <c r="E42" s="50"/>
      <c r="F42" s="17"/>
      <c r="G42" s="50"/>
      <c r="H42" s="17"/>
      <c r="J42" s="121"/>
      <c r="K42" s="121"/>
    </row>
    <row r="43" spans="1:12" s="45" customFormat="1">
      <c r="A43" s="53"/>
      <c r="B43" s="34" t="s">
        <v>22</v>
      </c>
      <c r="C43" s="72" t="s">
        <v>21</v>
      </c>
      <c r="D43" s="14">
        <v>108</v>
      </c>
      <c r="E43" s="69" t="s">
        <v>16</v>
      </c>
      <c r="F43" s="70">
        <v>0</v>
      </c>
      <c r="G43" s="69" t="s">
        <v>17</v>
      </c>
      <c r="H43" s="71">
        <f>D43*F43</f>
        <v>0</v>
      </c>
      <c r="J43" s="121"/>
      <c r="K43" s="121"/>
    </row>
    <row r="44" spans="1:12" s="45" customFormat="1">
      <c r="A44" s="22"/>
      <c r="B44" s="23"/>
      <c r="C44" s="64"/>
      <c r="D44" s="27"/>
      <c r="E44" s="65"/>
      <c r="F44" s="66"/>
      <c r="G44" s="65"/>
      <c r="H44" s="27"/>
      <c r="J44" s="121"/>
      <c r="K44" s="121"/>
    </row>
    <row r="45" spans="1:12" s="45" customFormat="1">
      <c r="A45" s="22"/>
      <c r="B45" s="23"/>
      <c r="C45" s="64"/>
      <c r="D45" s="27"/>
      <c r="E45" s="65"/>
      <c r="F45" s="66"/>
      <c r="G45" s="65"/>
      <c r="H45" s="27"/>
      <c r="J45" s="121"/>
      <c r="K45" s="121"/>
    </row>
    <row r="46" spans="1:12" s="45" customFormat="1" ht="89.25">
      <c r="A46" s="13" t="s">
        <v>447</v>
      </c>
      <c r="B46" s="12" t="s">
        <v>424</v>
      </c>
      <c r="C46" s="49"/>
      <c r="D46" s="17"/>
      <c r="E46" s="50"/>
      <c r="F46" s="17"/>
      <c r="G46" s="50"/>
      <c r="H46" s="17"/>
      <c r="J46" s="121"/>
      <c r="K46" s="121"/>
    </row>
    <row r="47" spans="1:12" s="45" customFormat="1">
      <c r="A47" s="63"/>
      <c r="B47" s="12"/>
      <c r="C47" s="49"/>
      <c r="D47" s="17"/>
      <c r="E47" s="50"/>
      <c r="F47" s="17"/>
      <c r="G47" s="50"/>
      <c r="H47" s="17"/>
      <c r="J47" s="121"/>
      <c r="K47" s="121"/>
    </row>
    <row r="48" spans="1:12" s="45" customFormat="1">
      <c r="A48" s="53"/>
      <c r="B48" s="34" t="s">
        <v>421</v>
      </c>
      <c r="C48" s="72" t="s">
        <v>21</v>
      </c>
      <c r="D48" s="14">
        <v>11.2</v>
      </c>
      <c r="E48" s="69" t="s">
        <v>16</v>
      </c>
      <c r="F48" s="70">
        <v>0</v>
      </c>
      <c r="G48" s="69" t="s">
        <v>17</v>
      </c>
      <c r="H48" s="71">
        <f>D48*F48</f>
        <v>0</v>
      </c>
      <c r="J48" s="121"/>
      <c r="K48" s="121"/>
    </row>
    <row r="49" spans="1:11" s="45" customFormat="1">
      <c r="A49" s="22"/>
      <c r="B49" s="23"/>
      <c r="C49" s="64"/>
      <c r="D49" s="27"/>
      <c r="E49" s="65"/>
      <c r="F49" s="66"/>
      <c r="G49" s="65"/>
      <c r="H49" s="27"/>
      <c r="J49" s="121"/>
      <c r="K49" s="121"/>
    </row>
    <row r="50" spans="1:11" s="45" customFormat="1">
      <c r="A50" s="22"/>
      <c r="B50" s="23"/>
      <c r="C50" s="64"/>
      <c r="D50" s="27"/>
      <c r="E50" s="65"/>
      <c r="F50" s="66"/>
      <c r="G50" s="65"/>
      <c r="H50" s="27"/>
      <c r="J50" s="121"/>
      <c r="K50" s="121"/>
    </row>
    <row r="51" spans="1:11" s="45" customFormat="1" ht="76.5">
      <c r="A51" s="13" t="s">
        <v>448</v>
      </c>
      <c r="B51" s="12" t="s">
        <v>249</v>
      </c>
      <c r="C51" s="49"/>
      <c r="D51" s="17"/>
      <c r="E51" s="50"/>
      <c r="F51" s="17"/>
      <c r="G51" s="50"/>
      <c r="H51" s="17"/>
      <c r="J51" s="121"/>
      <c r="K51" s="121"/>
    </row>
    <row r="52" spans="1:11" s="45" customFormat="1">
      <c r="A52" s="63"/>
      <c r="B52" s="12"/>
      <c r="C52" s="49"/>
      <c r="D52" s="17"/>
      <c r="E52" s="50"/>
      <c r="F52" s="17"/>
      <c r="G52" s="50"/>
      <c r="H52" s="17"/>
      <c r="J52" s="121"/>
      <c r="K52" s="121"/>
    </row>
    <row r="53" spans="1:11" s="45" customFormat="1" ht="15">
      <c r="A53" s="53"/>
      <c r="B53" s="34" t="s">
        <v>23</v>
      </c>
      <c r="C53" s="72" t="s">
        <v>211</v>
      </c>
      <c r="D53" s="14">
        <v>160</v>
      </c>
      <c r="E53" s="69" t="s">
        <v>16</v>
      </c>
      <c r="F53" s="70">
        <v>0</v>
      </c>
      <c r="G53" s="69" t="s">
        <v>17</v>
      </c>
      <c r="H53" s="71">
        <f>D53*F53</f>
        <v>0</v>
      </c>
      <c r="J53" s="121"/>
      <c r="K53" s="121"/>
    </row>
    <row r="54" spans="1:11" s="45" customFormat="1">
      <c r="A54" s="22"/>
      <c r="B54" s="23"/>
      <c r="C54" s="64"/>
      <c r="D54" s="27"/>
      <c r="E54" s="65"/>
      <c r="F54" s="66"/>
      <c r="G54" s="65"/>
      <c r="H54" s="27"/>
      <c r="J54" s="121"/>
      <c r="K54" s="121"/>
    </row>
    <row r="55" spans="1:11" s="45" customFormat="1">
      <c r="A55" s="22"/>
      <c r="B55" s="23"/>
      <c r="C55" s="64"/>
      <c r="D55" s="27"/>
      <c r="E55" s="65"/>
      <c r="F55" s="66"/>
      <c r="G55" s="65"/>
      <c r="H55" s="27"/>
      <c r="J55" s="121"/>
      <c r="K55" s="121"/>
    </row>
    <row r="56" spans="1:11" s="45" customFormat="1" ht="169.5" customHeight="1">
      <c r="A56" s="13" t="s">
        <v>449</v>
      </c>
      <c r="B56" s="12" t="s">
        <v>251</v>
      </c>
      <c r="C56" s="49"/>
      <c r="D56" s="17"/>
      <c r="E56" s="50"/>
      <c r="F56" s="17"/>
      <c r="G56" s="50"/>
      <c r="H56" s="17"/>
      <c r="J56" s="121"/>
      <c r="K56" s="121"/>
    </row>
    <row r="57" spans="1:11" s="45" customFormat="1">
      <c r="A57" s="63"/>
      <c r="B57" s="12"/>
      <c r="C57" s="49"/>
      <c r="D57" s="17"/>
      <c r="E57" s="50"/>
      <c r="F57" s="17"/>
      <c r="G57" s="50"/>
      <c r="H57" s="17"/>
      <c r="J57" s="121"/>
      <c r="K57" s="121"/>
    </row>
    <row r="58" spans="1:11" s="45" customFormat="1">
      <c r="A58" s="53"/>
      <c r="B58" s="34" t="s">
        <v>250</v>
      </c>
      <c r="C58" s="72" t="s">
        <v>21</v>
      </c>
      <c r="D58" s="14">
        <v>22.700000000000003</v>
      </c>
      <c r="E58" s="69" t="s">
        <v>16</v>
      </c>
      <c r="F58" s="70">
        <v>0</v>
      </c>
      <c r="G58" s="69" t="s">
        <v>17</v>
      </c>
      <c r="H58" s="71">
        <f>D58*F58</f>
        <v>0</v>
      </c>
      <c r="J58" s="121"/>
      <c r="K58" s="121"/>
    </row>
    <row r="59" spans="1:11" s="45" customFormat="1">
      <c r="A59" s="22"/>
      <c r="B59" s="23"/>
      <c r="C59" s="64"/>
      <c r="D59" s="27"/>
      <c r="E59" s="65"/>
      <c r="F59" s="66"/>
      <c r="G59" s="65"/>
      <c r="H59" s="27"/>
      <c r="J59" s="121"/>
      <c r="K59" s="121"/>
    </row>
    <row r="60" spans="1:11" s="45" customFormat="1">
      <c r="A60" s="22"/>
      <c r="B60" s="23"/>
      <c r="C60" s="64"/>
      <c r="D60" s="27"/>
      <c r="E60" s="65"/>
      <c r="F60" s="66"/>
      <c r="G60" s="65"/>
      <c r="H60" s="27"/>
      <c r="J60" s="121"/>
      <c r="K60" s="121"/>
    </row>
    <row r="61" spans="1:11" s="45" customFormat="1" ht="89.25">
      <c r="A61" s="13" t="s">
        <v>450</v>
      </c>
      <c r="B61" s="12" t="s">
        <v>253</v>
      </c>
      <c r="C61" s="49"/>
      <c r="D61" s="17"/>
      <c r="E61" s="50"/>
      <c r="F61" s="17"/>
      <c r="G61" s="50"/>
      <c r="H61" s="17"/>
      <c r="J61" s="121"/>
      <c r="K61" s="121"/>
    </row>
    <row r="62" spans="1:11" s="45" customFormat="1">
      <c r="A62" s="13"/>
      <c r="B62" s="12" t="s">
        <v>252</v>
      </c>
      <c r="C62" s="49"/>
      <c r="D62" s="17"/>
      <c r="E62" s="50"/>
      <c r="F62" s="17"/>
      <c r="G62" s="50"/>
      <c r="H62" s="17"/>
      <c r="J62" s="121"/>
      <c r="K62" s="121"/>
    </row>
    <row r="63" spans="1:11" s="45" customFormat="1">
      <c r="A63" s="63"/>
      <c r="B63" s="12"/>
      <c r="C63" s="49"/>
      <c r="D63" s="17"/>
      <c r="E63" s="50"/>
      <c r="F63" s="17"/>
      <c r="G63" s="50"/>
      <c r="H63" s="17"/>
      <c r="J63" s="121"/>
      <c r="K63" s="121"/>
    </row>
    <row r="64" spans="1:11" s="45" customFormat="1">
      <c r="A64" s="53"/>
      <c r="B64" s="34" t="s">
        <v>422</v>
      </c>
      <c r="C64" s="72" t="s">
        <v>21</v>
      </c>
      <c r="D64" s="14">
        <v>5.6</v>
      </c>
      <c r="E64" s="69" t="s">
        <v>16</v>
      </c>
      <c r="F64" s="70">
        <v>0</v>
      </c>
      <c r="G64" s="69" t="s">
        <v>17</v>
      </c>
      <c r="H64" s="71">
        <f>D64*F64</f>
        <v>0</v>
      </c>
      <c r="J64" s="121"/>
      <c r="K64" s="121"/>
    </row>
    <row r="65" spans="1:11" s="45" customFormat="1">
      <c r="A65" s="22"/>
      <c r="B65" s="23"/>
      <c r="C65" s="64"/>
      <c r="D65" s="27"/>
      <c r="E65" s="65"/>
      <c r="F65" s="66"/>
      <c r="G65" s="65"/>
      <c r="H65" s="27"/>
      <c r="J65" s="121"/>
      <c r="K65" s="121"/>
    </row>
    <row r="66" spans="1:11" s="45" customFormat="1">
      <c r="A66" s="22"/>
      <c r="B66" s="23"/>
      <c r="C66" s="64"/>
      <c r="D66" s="27"/>
      <c r="E66" s="65"/>
      <c r="F66" s="66"/>
      <c r="G66" s="65"/>
      <c r="H66" s="27"/>
      <c r="J66" s="121"/>
      <c r="K66" s="121"/>
    </row>
    <row r="67" spans="1:11" s="45" customFormat="1" ht="51">
      <c r="A67" s="13" t="s">
        <v>451</v>
      </c>
      <c r="B67" s="12" t="s">
        <v>220</v>
      </c>
      <c r="C67" s="49"/>
      <c r="D67" s="17"/>
      <c r="E67" s="50"/>
      <c r="F67" s="17"/>
      <c r="G67" s="50"/>
      <c r="H67" s="17"/>
      <c r="J67" s="121"/>
      <c r="K67" s="121"/>
    </row>
    <row r="68" spans="1:11" s="45" customFormat="1">
      <c r="A68" s="63"/>
      <c r="B68" s="12"/>
      <c r="C68" s="49"/>
      <c r="D68" s="17"/>
      <c r="E68" s="50"/>
      <c r="F68" s="17"/>
      <c r="G68" s="50"/>
      <c r="H68" s="17"/>
      <c r="J68" s="121"/>
      <c r="K68" s="121"/>
    </row>
    <row r="69" spans="1:11" s="45" customFormat="1">
      <c r="A69" s="53"/>
      <c r="B69" s="34" t="s">
        <v>221</v>
      </c>
      <c r="C69" s="72" t="s">
        <v>164</v>
      </c>
      <c r="D69" s="14">
        <v>112</v>
      </c>
      <c r="E69" s="69" t="s">
        <v>16</v>
      </c>
      <c r="F69" s="70">
        <v>0</v>
      </c>
      <c r="G69" s="69" t="s">
        <v>17</v>
      </c>
      <c r="H69" s="71">
        <f>D69*F69</f>
        <v>0</v>
      </c>
      <c r="J69" s="121"/>
      <c r="K69" s="121"/>
    </row>
    <row r="70" spans="1:11" s="45" customFormat="1">
      <c r="A70" s="22"/>
      <c r="B70" s="23"/>
      <c r="C70" s="64"/>
      <c r="D70" s="27"/>
      <c r="E70" s="65"/>
      <c r="F70" s="66"/>
      <c r="G70" s="65"/>
      <c r="H70" s="27"/>
      <c r="J70" s="121"/>
      <c r="K70" s="121"/>
    </row>
    <row r="71" spans="1:11" s="45" customFormat="1">
      <c r="A71" s="22"/>
      <c r="B71" s="23"/>
      <c r="C71" s="64"/>
      <c r="D71" s="27"/>
      <c r="E71" s="65"/>
      <c r="F71" s="66"/>
      <c r="G71" s="65"/>
      <c r="H71" s="27"/>
      <c r="J71" s="121"/>
      <c r="K71" s="121"/>
    </row>
    <row r="72" spans="1:11" s="45" customFormat="1" ht="76.5">
      <c r="A72" s="13" t="s">
        <v>452</v>
      </c>
      <c r="B72" s="12" t="s">
        <v>385</v>
      </c>
      <c r="C72" s="49"/>
      <c r="D72" s="17"/>
      <c r="E72" s="50"/>
      <c r="F72" s="17"/>
      <c r="G72" s="50"/>
      <c r="H72" s="17"/>
      <c r="J72" s="121"/>
      <c r="K72" s="121"/>
    </row>
    <row r="73" spans="1:11" s="45" customFormat="1">
      <c r="A73" s="63"/>
      <c r="B73" s="12"/>
      <c r="C73" s="49"/>
      <c r="D73" s="17"/>
      <c r="E73" s="50"/>
      <c r="F73" s="17"/>
      <c r="G73" s="50"/>
      <c r="H73" s="17"/>
      <c r="J73" s="121"/>
      <c r="K73" s="121"/>
    </row>
    <row r="74" spans="1:11" s="47" customFormat="1" ht="15">
      <c r="A74" s="53"/>
      <c r="B74" s="180" t="s">
        <v>386</v>
      </c>
      <c r="C74" s="67" t="s">
        <v>296</v>
      </c>
      <c r="D74" s="16">
        <v>54</v>
      </c>
      <c r="E74" s="69" t="s">
        <v>16</v>
      </c>
      <c r="F74" s="70">
        <v>0</v>
      </c>
      <c r="G74" s="69" t="s">
        <v>17</v>
      </c>
      <c r="H74" s="71">
        <f>D74*F74</f>
        <v>0</v>
      </c>
    </row>
    <row r="75" spans="1:11" s="45" customFormat="1">
      <c r="A75" s="22"/>
      <c r="B75" s="23"/>
      <c r="C75" s="64"/>
      <c r="D75" s="27"/>
      <c r="E75" s="65"/>
      <c r="F75" s="66"/>
      <c r="G75" s="65"/>
      <c r="H75" s="27"/>
      <c r="J75" s="121"/>
      <c r="K75" s="121"/>
    </row>
    <row r="76" spans="1:11" s="45" customFormat="1">
      <c r="A76" s="22"/>
      <c r="B76" s="23"/>
      <c r="C76" s="64"/>
      <c r="D76" s="27"/>
      <c r="E76" s="65"/>
      <c r="F76" s="66"/>
      <c r="G76" s="65"/>
      <c r="H76" s="27"/>
      <c r="J76" s="121"/>
      <c r="K76" s="121"/>
    </row>
    <row r="77" spans="1:11" s="45" customFormat="1" ht="66">
      <c r="A77" s="13" t="s">
        <v>453</v>
      </c>
      <c r="B77" s="12" t="s">
        <v>420</v>
      </c>
      <c r="C77" s="49"/>
      <c r="D77" s="17"/>
      <c r="E77" s="50"/>
      <c r="F77" s="17"/>
      <c r="G77" s="50"/>
      <c r="H77" s="17"/>
      <c r="J77" s="121"/>
      <c r="K77" s="121"/>
    </row>
    <row r="78" spans="1:11" s="45" customFormat="1">
      <c r="A78" s="63"/>
      <c r="B78" s="12"/>
      <c r="C78" s="49"/>
      <c r="D78" s="17"/>
      <c r="E78" s="50"/>
      <c r="F78" s="17"/>
      <c r="G78" s="50"/>
      <c r="H78" s="17"/>
      <c r="J78" s="121"/>
      <c r="K78" s="121"/>
    </row>
    <row r="79" spans="1:11" s="45" customFormat="1">
      <c r="A79" s="53"/>
      <c r="B79" s="34" t="s">
        <v>423</v>
      </c>
      <c r="C79" s="72" t="s">
        <v>21</v>
      </c>
      <c r="D79" s="14">
        <v>11.2</v>
      </c>
      <c r="E79" s="69" t="s">
        <v>16</v>
      </c>
      <c r="F79" s="70">
        <v>0</v>
      </c>
      <c r="G79" s="69" t="s">
        <v>17</v>
      </c>
      <c r="H79" s="71">
        <f>D79*F79</f>
        <v>0</v>
      </c>
      <c r="J79" s="121"/>
      <c r="K79" s="121"/>
    </row>
    <row r="80" spans="1:11" s="45" customFormat="1">
      <c r="A80" s="22"/>
      <c r="B80" s="23"/>
      <c r="C80" s="64"/>
      <c r="D80" s="27"/>
      <c r="E80" s="65"/>
      <c r="F80" s="66"/>
      <c r="G80" s="65"/>
      <c r="H80" s="27"/>
      <c r="J80" s="121"/>
      <c r="K80" s="121"/>
    </row>
    <row r="81" spans="1:11" s="45" customFormat="1">
      <c r="A81" s="22"/>
      <c r="B81" s="23"/>
      <c r="C81" s="64"/>
      <c r="D81" s="27"/>
      <c r="E81" s="65"/>
      <c r="F81" s="66"/>
      <c r="G81" s="65"/>
      <c r="H81" s="27"/>
      <c r="J81" s="121"/>
      <c r="K81" s="121"/>
    </row>
    <row r="82" spans="1:11" s="45" customFormat="1" ht="13.5" thickBot="1">
      <c r="A82" s="57"/>
      <c r="B82" s="28" t="s">
        <v>24</v>
      </c>
      <c r="C82" s="29"/>
      <c r="D82" s="29"/>
      <c r="E82" s="29"/>
      <c r="F82" s="58"/>
      <c r="G82" s="29"/>
      <c r="H82" s="59">
        <f>SUM(H35:H81)</f>
        <v>0</v>
      </c>
      <c r="J82" s="121"/>
      <c r="K82" s="121"/>
    </row>
    <row r="83" spans="1:11" s="45" customFormat="1" ht="13.5" thickTop="1">
      <c r="A83" s="47"/>
      <c r="B83" s="47"/>
      <c r="C83" s="47"/>
      <c r="D83" s="47"/>
      <c r="E83" s="47"/>
      <c r="F83" s="47"/>
      <c r="G83" s="47"/>
      <c r="H83" s="47"/>
      <c r="J83" s="121"/>
      <c r="K83" s="121"/>
    </row>
    <row r="84" spans="1:11" s="45" customFormat="1">
      <c r="A84" s="47"/>
      <c r="B84" s="47"/>
      <c r="C84" s="47"/>
      <c r="D84" s="47"/>
      <c r="E84" s="47"/>
      <c r="F84" s="47"/>
      <c r="G84" s="47"/>
      <c r="H84" s="47"/>
      <c r="J84" s="121"/>
      <c r="K84" s="121"/>
    </row>
    <row r="85" spans="1:11" s="45" customFormat="1">
      <c r="A85" s="47"/>
      <c r="B85" s="47"/>
      <c r="C85" s="47"/>
      <c r="D85" s="47"/>
      <c r="E85" s="47"/>
      <c r="F85" s="47"/>
      <c r="G85" s="47"/>
      <c r="H85" s="47"/>
      <c r="J85" s="121"/>
      <c r="K85" s="121"/>
    </row>
    <row r="86" spans="1:11" s="45" customFormat="1">
      <c r="A86" s="123" t="s">
        <v>153</v>
      </c>
      <c r="B86" s="379" t="s">
        <v>27</v>
      </c>
      <c r="C86" s="379"/>
      <c r="D86" s="145"/>
      <c r="E86" s="145"/>
      <c r="F86" s="146"/>
      <c r="G86" s="145"/>
      <c r="H86" s="145"/>
      <c r="J86" s="121"/>
      <c r="K86" s="121"/>
    </row>
    <row r="87" spans="1:11" s="45" customFormat="1">
      <c r="A87" s="102"/>
      <c r="B87" s="103"/>
      <c r="C87" s="104"/>
      <c r="D87" s="164"/>
      <c r="E87" s="165"/>
      <c r="F87" s="106"/>
      <c r="G87" s="165"/>
      <c r="H87" s="105"/>
      <c r="J87" s="121"/>
      <c r="K87" s="121"/>
    </row>
    <row r="88" spans="1:11" s="45" customFormat="1">
      <c r="A88" s="22"/>
      <c r="B88" s="23" t="s">
        <v>12</v>
      </c>
      <c r="C88" s="64"/>
      <c r="D88" s="27"/>
      <c r="E88" s="65"/>
      <c r="F88" s="66"/>
      <c r="G88" s="65"/>
      <c r="H88" s="27"/>
      <c r="J88" s="121"/>
      <c r="K88" s="121"/>
    </row>
    <row r="89" spans="1:11" s="45" customFormat="1" ht="38.25">
      <c r="A89" s="22"/>
      <c r="B89" s="23" t="s">
        <v>28</v>
      </c>
      <c r="C89" s="64"/>
      <c r="D89" s="27"/>
      <c r="E89" s="65"/>
      <c r="F89" s="66"/>
      <c r="G89" s="65"/>
      <c r="H89" s="27"/>
      <c r="J89" s="121"/>
      <c r="K89" s="121"/>
    </row>
    <row r="90" spans="1:11" s="45" customFormat="1" ht="25.5">
      <c r="A90" s="22"/>
      <c r="B90" s="23" t="s">
        <v>154</v>
      </c>
      <c r="C90" s="64"/>
      <c r="D90" s="27"/>
      <c r="E90" s="65"/>
      <c r="F90" s="66"/>
      <c r="G90" s="65"/>
      <c r="H90" s="27"/>
      <c r="J90" s="121"/>
      <c r="K90" s="121"/>
    </row>
    <row r="91" spans="1:11" s="45" customFormat="1" ht="51">
      <c r="A91" s="22"/>
      <c r="B91" s="23" t="s">
        <v>29</v>
      </c>
      <c r="C91" s="64"/>
      <c r="D91" s="27"/>
      <c r="E91" s="65"/>
      <c r="F91" s="66"/>
      <c r="G91" s="65"/>
      <c r="H91" s="27"/>
      <c r="J91" s="121"/>
      <c r="K91" s="121"/>
    </row>
    <row r="92" spans="1:11" s="45" customFormat="1">
      <c r="A92" s="22"/>
      <c r="B92" s="23"/>
      <c r="C92" s="64"/>
      <c r="D92" s="27"/>
      <c r="E92" s="65"/>
      <c r="F92" s="66"/>
      <c r="G92" s="65"/>
      <c r="H92" s="27"/>
      <c r="J92" s="121"/>
      <c r="K92" s="121"/>
    </row>
    <row r="93" spans="1:11" s="45" customFormat="1">
      <c r="A93" s="22"/>
      <c r="B93" s="23"/>
      <c r="C93" s="64"/>
      <c r="D93" s="27"/>
      <c r="E93" s="65"/>
      <c r="F93" s="66"/>
      <c r="G93" s="65"/>
      <c r="H93" s="27"/>
      <c r="J93" s="121"/>
      <c r="K93" s="121"/>
    </row>
    <row r="94" spans="1:11" s="45" customFormat="1" ht="63.75">
      <c r="A94" s="13" t="s">
        <v>454</v>
      </c>
      <c r="B94" s="12" t="s">
        <v>407</v>
      </c>
      <c r="C94" s="49"/>
      <c r="D94" s="17"/>
      <c r="E94" s="50"/>
      <c r="F94" s="17"/>
      <c r="G94" s="50"/>
      <c r="H94" s="17"/>
      <c r="J94" s="121"/>
      <c r="K94" s="121"/>
    </row>
    <row r="95" spans="1:11" s="45" customFormat="1">
      <c r="A95" s="63"/>
      <c r="B95" s="12"/>
      <c r="C95" s="49"/>
      <c r="D95" s="54"/>
      <c r="E95" s="50"/>
      <c r="F95" s="17"/>
      <c r="G95" s="50"/>
      <c r="H95" s="17"/>
      <c r="J95" s="121"/>
      <c r="K95" s="121"/>
    </row>
    <row r="96" spans="1:11" s="45" customFormat="1">
      <c r="A96" s="53"/>
      <c r="B96" s="34" t="s">
        <v>408</v>
      </c>
      <c r="C96" s="72" t="s">
        <v>21</v>
      </c>
      <c r="D96" s="68">
        <v>3.1</v>
      </c>
      <c r="E96" s="69" t="s">
        <v>16</v>
      </c>
      <c r="F96" s="70">
        <v>0</v>
      </c>
      <c r="G96" s="69" t="s">
        <v>17</v>
      </c>
      <c r="H96" s="71">
        <f>D96*F96</f>
        <v>0</v>
      </c>
      <c r="J96" s="121"/>
      <c r="K96" s="121"/>
    </row>
    <row r="97" spans="1:11" s="45" customFormat="1">
      <c r="A97" s="22"/>
      <c r="B97" s="23"/>
      <c r="C97" s="64"/>
      <c r="D97" s="27"/>
      <c r="E97" s="65"/>
      <c r="F97" s="66"/>
      <c r="G97" s="65"/>
      <c r="H97" s="27"/>
      <c r="J97" s="121"/>
      <c r="K97" s="121"/>
    </row>
    <row r="98" spans="1:11" s="45" customFormat="1">
      <c r="A98" s="22"/>
      <c r="B98" s="23"/>
      <c r="C98" s="64"/>
      <c r="D98" s="27"/>
      <c r="E98" s="65"/>
      <c r="F98" s="66"/>
      <c r="G98" s="65"/>
      <c r="H98" s="27"/>
      <c r="J98" s="121"/>
      <c r="K98" s="121"/>
    </row>
    <row r="99" spans="1:11" s="45" customFormat="1" ht="38.25">
      <c r="A99" s="13" t="s">
        <v>455</v>
      </c>
      <c r="B99" s="12" t="s">
        <v>304</v>
      </c>
      <c r="C99" s="49"/>
      <c r="D99" s="17"/>
      <c r="E99" s="50"/>
      <c r="F99" s="17"/>
      <c r="G99" s="50"/>
      <c r="H99" s="17"/>
      <c r="J99" s="121"/>
      <c r="K99" s="121"/>
    </row>
    <row r="100" spans="1:11" s="45" customFormat="1">
      <c r="A100" s="63"/>
      <c r="B100" s="12"/>
      <c r="C100" s="49"/>
      <c r="D100" s="54"/>
      <c r="E100" s="50"/>
      <c r="F100" s="17"/>
      <c r="G100" s="50"/>
      <c r="H100" s="17"/>
      <c r="J100" s="121"/>
      <c r="K100" s="121"/>
    </row>
    <row r="101" spans="1:11" s="45" customFormat="1">
      <c r="A101" s="53"/>
      <c r="B101" s="34" t="s">
        <v>305</v>
      </c>
      <c r="C101" s="72" t="s">
        <v>164</v>
      </c>
      <c r="D101" s="68">
        <v>106.19999999999999</v>
      </c>
      <c r="E101" s="69" t="s">
        <v>16</v>
      </c>
      <c r="F101" s="70">
        <v>0</v>
      </c>
      <c r="G101" s="69" t="s">
        <v>17</v>
      </c>
      <c r="H101" s="71">
        <f>D101*F101</f>
        <v>0</v>
      </c>
      <c r="J101" s="121"/>
      <c r="K101" s="121"/>
    </row>
    <row r="102" spans="1:11" s="45" customFormat="1">
      <c r="A102" s="22"/>
      <c r="B102" s="23"/>
      <c r="C102" s="64"/>
      <c r="D102" s="27"/>
      <c r="E102" s="65"/>
      <c r="F102" s="66"/>
      <c r="G102" s="65"/>
      <c r="H102" s="27"/>
      <c r="J102" s="121"/>
      <c r="K102" s="121"/>
    </row>
    <row r="103" spans="1:11" s="45" customFormat="1">
      <c r="A103" s="22"/>
      <c r="B103" s="23"/>
      <c r="C103" s="64"/>
      <c r="D103" s="27"/>
      <c r="E103" s="65"/>
      <c r="F103" s="66"/>
      <c r="G103" s="65"/>
      <c r="H103" s="27"/>
      <c r="J103" s="121"/>
      <c r="K103" s="121"/>
    </row>
    <row r="104" spans="1:11" s="45" customFormat="1" ht="63.75">
      <c r="A104" s="13" t="s">
        <v>456</v>
      </c>
      <c r="B104" s="12" t="s">
        <v>306</v>
      </c>
      <c r="C104" s="49"/>
      <c r="D104" s="17"/>
      <c r="E104" s="50"/>
      <c r="F104" s="17"/>
      <c r="G104" s="50"/>
      <c r="H104" s="17"/>
      <c r="J104" s="121"/>
      <c r="K104" s="121"/>
    </row>
    <row r="105" spans="1:11" s="45" customFormat="1">
      <c r="A105" s="63"/>
      <c r="B105" s="12"/>
      <c r="C105" s="49"/>
      <c r="D105" s="54"/>
      <c r="E105" s="50"/>
      <c r="F105" s="17"/>
      <c r="G105" s="50"/>
      <c r="H105" s="17"/>
      <c r="J105" s="121"/>
      <c r="K105" s="121"/>
    </row>
    <row r="106" spans="1:11" s="45" customFormat="1">
      <c r="A106" s="53"/>
      <c r="B106" s="15" t="s">
        <v>300</v>
      </c>
      <c r="C106" s="72" t="s">
        <v>21</v>
      </c>
      <c r="D106" s="68">
        <v>22.6</v>
      </c>
      <c r="E106" s="69" t="s">
        <v>16</v>
      </c>
      <c r="F106" s="70">
        <v>0</v>
      </c>
      <c r="G106" s="69" t="s">
        <v>17</v>
      </c>
      <c r="H106" s="71">
        <f>D106*F106</f>
        <v>0</v>
      </c>
      <c r="J106" s="121"/>
      <c r="K106" s="121"/>
    </row>
    <row r="107" spans="1:11" s="45" customFormat="1">
      <c r="A107" s="22"/>
      <c r="B107" s="23"/>
      <c r="C107" s="64"/>
      <c r="D107" s="27"/>
      <c r="E107" s="65"/>
      <c r="F107" s="66"/>
      <c r="G107" s="65"/>
      <c r="H107" s="27"/>
      <c r="J107" s="121"/>
      <c r="K107" s="121"/>
    </row>
    <row r="108" spans="1:11" s="45" customFormat="1">
      <c r="A108" s="22"/>
      <c r="B108" s="23"/>
      <c r="C108" s="64"/>
      <c r="D108" s="27"/>
      <c r="E108" s="65"/>
      <c r="F108" s="66"/>
      <c r="G108" s="65"/>
      <c r="H108" s="27"/>
      <c r="J108" s="121"/>
      <c r="K108" s="121"/>
    </row>
    <row r="109" spans="1:11" s="45" customFormat="1" ht="63.75">
      <c r="A109" s="13" t="s">
        <v>457</v>
      </c>
      <c r="B109" s="12" t="s">
        <v>301</v>
      </c>
      <c r="C109" s="49"/>
      <c r="D109" s="17"/>
      <c r="E109" s="50"/>
      <c r="F109" s="17"/>
      <c r="G109" s="50"/>
      <c r="H109" s="17"/>
      <c r="J109" s="121"/>
      <c r="K109" s="121"/>
    </row>
    <row r="110" spans="1:11" s="45" customFormat="1">
      <c r="A110" s="63"/>
      <c r="B110" s="12"/>
      <c r="C110" s="49"/>
      <c r="D110" s="54"/>
      <c r="E110" s="50"/>
      <c r="F110" s="17"/>
      <c r="G110" s="50"/>
      <c r="H110" s="17"/>
      <c r="J110" s="121"/>
      <c r="K110" s="121"/>
    </row>
    <row r="111" spans="1:11" s="45" customFormat="1">
      <c r="A111" s="53"/>
      <c r="B111" s="34" t="s">
        <v>302</v>
      </c>
      <c r="C111" s="72" t="s">
        <v>21</v>
      </c>
      <c r="D111" s="68">
        <v>12</v>
      </c>
      <c r="E111" s="69" t="s">
        <v>16</v>
      </c>
      <c r="F111" s="70">
        <v>0</v>
      </c>
      <c r="G111" s="69" t="s">
        <v>17</v>
      </c>
      <c r="H111" s="71">
        <f>D111*F111</f>
        <v>0</v>
      </c>
      <c r="J111" s="121"/>
      <c r="K111" s="121"/>
    </row>
    <row r="112" spans="1:11" s="45" customFormat="1">
      <c r="A112" s="22"/>
      <c r="B112" s="23"/>
      <c r="C112" s="64"/>
      <c r="D112" s="27"/>
      <c r="E112" s="65"/>
      <c r="F112" s="66"/>
      <c r="G112" s="65"/>
      <c r="H112" s="27"/>
      <c r="J112" s="121"/>
      <c r="K112" s="121"/>
    </row>
    <row r="113" spans="1:11" s="45" customFormat="1">
      <c r="A113" s="22"/>
      <c r="B113" s="23"/>
      <c r="C113" s="64"/>
      <c r="D113" s="27"/>
      <c r="E113" s="65"/>
      <c r="F113" s="66"/>
      <c r="G113" s="65"/>
      <c r="H113" s="27"/>
      <c r="J113" s="121"/>
      <c r="K113" s="121"/>
    </row>
    <row r="114" spans="1:11" s="45" customFormat="1" ht="63.75">
      <c r="A114" s="13" t="s">
        <v>458</v>
      </c>
      <c r="B114" s="12" t="s">
        <v>401</v>
      </c>
      <c r="C114" s="49"/>
      <c r="D114" s="17"/>
      <c r="E114" s="50"/>
      <c r="F114" s="17"/>
      <c r="G114" s="50"/>
      <c r="H114" s="17"/>
      <c r="J114" s="121"/>
      <c r="K114" s="121"/>
    </row>
    <row r="115" spans="1:11" s="45" customFormat="1">
      <c r="A115" s="63"/>
      <c r="B115" s="12"/>
      <c r="C115" s="49"/>
      <c r="D115" s="54"/>
      <c r="E115" s="50"/>
      <c r="F115" s="17"/>
      <c r="G115" s="50"/>
      <c r="H115" s="17"/>
      <c r="J115" s="121"/>
      <c r="K115" s="121"/>
    </row>
    <row r="116" spans="1:11" s="45" customFormat="1">
      <c r="A116" s="53"/>
      <c r="B116" s="15" t="s">
        <v>402</v>
      </c>
      <c r="C116" s="72" t="s">
        <v>21</v>
      </c>
      <c r="D116" s="68">
        <v>2.8000000000000003</v>
      </c>
      <c r="E116" s="69" t="s">
        <v>16</v>
      </c>
      <c r="F116" s="70">
        <v>0</v>
      </c>
      <c r="G116" s="69" t="s">
        <v>17</v>
      </c>
      <c r="H116" s="71">
        <f>D116*F116</f>
        <v>0</v>
      </c>
      <c r="J116" s="121"/>
      <c r="K116" s="121"/>
    </row>
    <row r="117" spans="1:11" s="45" customFormat="1">
      <c r="A117" s="22"/>
      <c r="B117" s="23"/>
      <c r="C117" s="64"/>
      <c r="D117" s="27"/>
      <c r="E117" s="65"/>
      <c r="F117" s="66"/>
      <c r="G117" s="65"/>
      <c r="H117" s="27"/>
      <c r="J117" s="121"/>
      <c r="K117" s="121"/>
    </row>
    <row r="118" spans="1:11" s="45" customFormat="1">
      <c r="A118" s="22"/>
      <c r="B118" s="23"/>
      <c r="C118" s="64"/>
      <c r="D118" s="27"/>
      <c r="E118" s="65"/>
      <c r="F118" s="66"/>
      <c r="G118" s="65"/>
      <c r="H118" s="27"/>
      <c r="J118" s="121"/>
      <c r="K118" s="121"/>
    </row>
    <row r="119" spans="1:11" s="45" customFormat="1" ht="63.75">
      <c r="A119" s="13" t="s">
        <v>459</v>
      </c>
      <c r="B119" s="12" t="s">
        <v>303</v>
      </c>
      <c r="C119" s="49"/>
      <c r="D119" s="17"/>
      <c r="E119" s="50"/>
      <c r="F119" s="17"/>
      <c r="G119" s="50"/>
      <c r="H119" s="17"/>
      <c r="J119" s="121"/>
      <c r="K119" s="121"/>
    </row>
    <row r="120" spans="1:11" s="45" customFormat="1">
      <c r="A120" s="63"/>
      <c r="B120" s="12"/>
      <c r="C120" s="49"/>
      <c r="D120" s="54"/>
      <c r="E120" s="50"/>
      <c r="F120" s="17"/>
      <c r="G120" s="50"/>
      <c r="H120" s="17"/>
      <c r="J120" s="121"/>
      <c r="K120" s="121"/>
    </row>
    <row r="121" spans="1:11" s="45" customFormat="1">
      <c r="A121" s="53"/>
      <c r="B121" s="15" t="s">
        <v>259</v>
      </c>
      <c r="C121" s="72" t="s">
        <v>21</v>
      </c>
      <c r="D121" s="68">
        <v>4.8999999999999995</v>
      </c>
      <c r="E121" s="69" t="s">
        <v>16</v>
      </c>
      <c r="F121" s="70">
        <v>0</v>
      </c>
      <c r="G121" s="69" t="s">
        <v>17</v>
      </c>
      <c r="H121" s="71">
        <f>D121*F121</f>
        <v>0</v>
      </c>
      <c r="J121" s="121"/>
      <c r="K121" s="121"/>
    </row>
    <row r="122" spans="1:11" s="45" customFormat="1">
      <c r="A122" s="22"/>
      <c r="B122" s="23"/>
      <c r="C122" s="64"/>
      <c r="D122" s="27"/>
      <c r="E122" s="65"/>
      <c r="F122" s="66"/>
      <c r="G122" s="65"/>
      <c r="H122" s="27"/>
      <c r="J122" s="121"/>
      <c r="K122" s="121"/>
    </row>
    <row r="123" spans="1:11" s="45" customFormat="1">
      <c r="A123" s="22"/>
      <c r="B123" s="23"/>
      <c r="C123" s="64"/>
      <c r="D123" s="27"/>
      <c r="E123" s="65"/>
      <c r="F123" s="66"/>
      <c r="G123" s="65"/>
      <c r="H123" s="27"/>
      <c r="J123" s="121"/>
      <c r="K123" s="121"/>
    </row>
    <row r="124" spans="1:11" s="45" customFormat="1" ht="63.75">
      <c r="A124" s="13" t="s">
        <v>460</v>
      </c>
      <c r="B124" s="12" t="s">
        <v>406</v>
      </c>
      <c r="C124" s="49"/>
      <c r="D124" s="17"/>
      <c r="E124" s="50"/>
      <c r="F124" s="17"/>
      <c r="G124" s="50"/>
      <c r="H124" s="17"/>
      <c r="J124" s="121"/>
      <c r="K124" s="121"/>
    </row>
    <row r="125" spans="1:11" s="45" customFormat="1">
      <c r="A125" s="63"/>
      <c r="B125" s="12"/>
      <c r="C125" s="49"/>
      <c r="D125" s="54"/>
      <c r="E125" s="50"/>
      <c r="F125" s="17"/>
      <c r="G125" s="50"/>
      <c r="H125" s="17"/>
      <c r="J125" s="121"/>
      <c r="K125" s="121"/>
    </row>
    <row r="126" spans="1:11" s="47" customFormat="1">
      <c r="A126" s="53"/>
      <c r="B126" s="34" t="s">
        <v>400</v>
      </c>
      <c r="C126" s="72" t="s">
        <v>21</v>
      </c>
      <c r="D126" s="68">
        <v>2</v>
      </c>
      <c r="E126" s="69" t="s">
        <v>16</v>
      </c>
      <c r="F126" s="70">
        <v>0</v>
      </c>
      <c r="G126" s="69" t="s">
        <v>17</v>
      </c>
      <c r="H126" s="71">
        <f>D126*F126</f>
        <v>0</v>
      </c>
    </row>
    <row r="127" spans="1:11" s="56" customFormat="1">
      <c r="A127" s="347"/>
      <c r="B127" s="349"/>
      <c r="C127" s="350"/>
      <c r="D127" s="351"/>
      <c r="E127" s="352"/>
      <c r="F127" s="353"/>
      <c r="G127" s="352"/>
      <c r="H127" s="354"/>
      <c r="I127" s="24"/>
      <c r="J127" s="117"/>
      <c r="K127" s="117"/>
    </row>
    <row r="128" spans="1:11" s="56" customFormat="1" ht="78.75">
      <c r="A128" s="13" t="s">
        <v>461</v>
      </c>
      <c r="B128" s="12" t="s">
        <v>507</v>
      </c>
      <c r="C128" s="350"/>
      <c r="D128" s="351"/>
      <c r="E128" s="352"/>
      <c r="F128" s="353"/>
      <c r="G128" s="352"/>
      <c r="H128" s="354"/>
      <c r="I128" s="24"/>
      <c r="J128" s="117"/>
      <c r="K128" s="117"/>
    </row>
    <row r="129" spans="1:11" s="56" customFormat="1">
      <c r="A129" s="347"/>
      <c r="B129" s="349"/>
      <c r="C129" s="350"/>
      <c r="D129" s="351"/>
      <c r="E129" s="352"/>
      <c r="F129" s="353"/>
      <c r="G129" s="352"/>
      <c r="H129" s="354"/>
      <c r="I129" s="24"/>
      <c r="J129" s="117"/>
      <c r="K129" s="117"/>
    </row>
    <row r="130" spans="1:11" s="45" customFormat="1">
      <c r="A130" s="22"/>
      <c r="B130" s="118" t="s">
        <v>506</v>
      </c>
      <c r="C130" s="75" t="s">
        <v>21</v>
      </c>
      <c r="D130" s="355">
        <v>3.75</v>
      </c>
      <c r="E130" s="76" t="s">
        <v>16</v>
      </c>
      <c r="F130" s="181">
        <v>0</v>
      </c>
      <c r="G130" s="76" t="s">
        <v>17</v>
      </c>
      <c r="H130" s="182">
        <f>D130*F130</f>
        <v>0</v>
      </c>
      <c r="J130" s="121"/>
      <c r="K130" s="121"/>
    </row>
    <row r="131" spans="1:11" s="45" customFormat="1">
      <c r="A131" s="347"/>
      <c r="B131" s="23"/>
      <c r="C131" s="64"/>
      <c r="D131" s="27"/>
      <c r="E131" s="65"/>
      <c r="F131" s="66"/>
      <c r="G131" s="65"/>
      <c r="H131" s="27"/>
      <c r="J131" s="121"/>
      <c r="K131" s="121"/>
    </row>
    <row r="132" spans="1:11" s="45" customFormat="1">
      <c r="A132" s="22"/>
      <c r="B132" s="23"/>
      <c r="C132" s="64"/>
      <c r="D132" s="27"/>
      <c r="E132" s="65"/>
      <c r="F132" s="66"/>
      <c r="G132" s="65"/>
      <c r="H132" s="27"/>
      <c r="J132" s="121"/>
      <c r="K132" s="121"/>
    </row>
    <row r="133" spans="1:11" s="45" customFormat="1" ht="63.75">
      <c r="A133" s="13" t="s">
        <v>462</v>
      </c>
      <c r="B133" s="12" t="s">
        <v>509</v>
      </c>
      <c r="C133" s="49"/>
      <c r="D133" s="17"/>
      <c r="E133" s="50"/>
      <c r="F133" s="17"/>
      <c r="G133" s="50"/>
      <c r="H133" s="17"/>
      <c r="J133" s="121"/>
      <c r="K133" s="121"/>
    </row>
    <row r="134" spans="1:11" s="45" customFormat="1">
      <c r="A134" s="63"/>
      <c r="B134" s="12" t="s">
        <v>298</v>
      </c>
      <c r="C134" s="49"/>
      <c r="D134" s="49"/>
      <c r="E134" s="50"/>
      <c r="F134" s="17"/>
      <c r="G134" s="50"/>
      <c r="H134" s="17"/>
      <c r="J134" s="121"/>
      <c r="K134" s="121"/>
    </row>
    <row r="135" spans="1:11" s="45" customFormat="1">
      <c r="A135" s="63"/>
      <c r="B135" s="12"/>
      <c r="C135" s="49"/>
      <c r="D135" s="54"/>
      <c r="E135" s="50"/>
      <c r="F135" s="17"/>
      <c r="G135" s="50"/>
      <c r="H135" s="17"/>
      <c r="J135" s="121"/>
      <c r="K135" s="121"/>
    </row>
    <row r="136" spans="1:11" s="45" customFormat="1">
      <c r="A136" s="53"/>
      <c r="B136" s="34" t="s">
        <v>508</v>
      </c>
      <c r="C136" s="72" t="s">
        <v>21</v>
      </c>
      <c r="D136" s="68">
        <v>6.7</v>
      </c>
      <c r="E136" s="69" t="s">
        <v>16</v>
      </c>
      <c r="F136" s="70">
        <v>0</v>
      </c>
      <c r="G136" s="69" t="s">
        <v>17</v>
      </c>
      <c r="H136" s="71">
        <f>D136*F136</f>
        <v>0</v>
      </c>
      <c r="J136" s="121"/>
      <c r="K136" s="121"/>
    </row>
    <row r="137" spans="1:11" s="45" customFormat="1">
      <c r="A137" s="22"/>
      <c r="B137" s="23"/>
      <c r="C137" s="64"/>
      <c r="D137" s="27"/>
      <c r="E137" s="65"/>
      <c r="F137" s="66"/>
      <c r="G137" s="65"/>
      <c r="H137" s="27"/>
      <c r="J137" s="121"/>
      <c r="K137" s="121"/>
    </row>
    <row r="138" spans="1:11" s="45" customFormat="1">
      <c r="A138" s="22"/>
      <c r="B138" s="23"/>
      <c r="C138" s="64"/>
      <c r="D138" s="27"/>
      <c r="E138" s="65"/>
      <c r="F138" s="66"/>
      <c r="G138" s="65"/>
      <c r="H138" s="27"/>
      <c r="J138" s="121"/>
      <c r="K138" s="121"/>
    </row>
    <row r="139" spans="1:11" s="127" customFormat="1" ht="38.25">
      <c r="A139" s="13" t="s">
        <v>463</v>
      </c>
      <c r="B139" s="12" t="s">
        <v>143</v>
      </c>
      <c r="C139" s="183"/>
      <c r="D139" s="184"/>
      <c r="E139" s="185"/>
      <c r="F139" s="184"/>
      <c r="G139" s="185"/>
      <c r="H139" s="184"/>
      <c r="J139" s="137"/>
      <c r="K139" s="124"/>
    </row>
    <row r="140" spans="1:11" s="127" customFormat="1" ht="16.5">
      <c r="A140" s="186"/>
      <c r="B140" s="187"/>
      <c r="C140" s="183"/>
      <c r="D140" s="184"/>
      <c r="E140" s="185"/>
      <c r="F140" s="184"/>
      <c r="G140" s="185"/>
      <c r="H140" s="184"/>
      <c r="J140" s="137"/>
      <c r="K140" s="124"/>
    </row>
    <row r="141" spans="1:11" s="134" customFormat="1" ht="16.5">
      <c r="A141" s="167"/>
      <c r="B141" s="156" t="s">
        <v>403</v>
      </c>
      <c r="C141" s="188" t="s">
        <v>21</v>
      </c>
      <c r="D141" s="14">
        <v>0.5</v>
      </c>
      <c r="E141" s="189" t="s">
        <v>16</v>
      </c>
      <c r="F141" s="181">
        <v>0</v>
      </c>
      <c r="G141" s="189" t="s">
        <v>17</v>
      </c>
      <c r="H141" s="190">
        <f>D141*F141</f>
        <v>0</v>
      </c>
      <c r="J141" s="191"/>
      <c r="K141" s="139"/>
    </row>
    <row r="142" spans="1:11" s="127" customFormat="1" ht="16.5">
      <c r="A142" s="167"/>
      <c r="B142" s="168"/>
      <c r="C142" s="169"/>
      <c r="D142" s="170"/>
      <c r="E142" s="171"/>
      <c r="F142" s="274"/>
      <c r="G142" s="171"/>
      <c r="H142" s="170"/>
      <c r="J142" s="137"/>
      <c r="K142" s="124"/>
    </row>
    <row r="143" spans="1:11" s="127" customFormat="1" ht="16.5">
      <c r="A143" s="167"/>
      <c r="B143" s="168"/>
      <c r="C143" s="169"/>
      <c r="D143" s="170"/>
      <c r="E143" s="171"/>
      <c r="F143" s="274"/>
      <c r="G143" s="171"/>
      <c r="H143" s="170"/>
      <c r="J143" s="137"/>
      <c r="K143" s="124"/>
    </row>
    <row r="144" spans="1:11" s="45" customFormat="1" ht="63.75">
      <c r="A144" s="13" t="s">
        <v>464</v>
      </c>
      <c r="B144" s="12" t="s">
        <v>240</v>
      </c>
      <c r="C144" s="49"/>
      <c r="D144" s="17"/>
      <c r="E144" s="50"/>
      <c r="F144" s="17"/>
      <c r="G144" s="50"/>
      <c r="H144" s="17"/>
      <c r="J144" s="121"/>
      <c r="K144" s="121"/>
    </row>
    <row r="145" spans="1:11" s="45" customFormat="1">
      <c r="A145" s="63"/>
      <c r="B145" s="12" t="s">
        <v>260</v>
      </c>
      <c r="C145" s="49"/>
      <c r="D145" s="54"/>
      <c r="E145" s="50"/>
      <c r="F145" s="17"/>
      <c r="G145" s="50"/>
      <c r="H145" s="17"/>
      <c r="J145" s="121"/>
      <c r="K145" s="121"/>
    </row>
    <row r="146" spans="1:11" s="45" customFormat="1">
      <c r="A146" s="53"/>
      <c r="B146" s="180" t="s">
        <v>261</v>
      </c>
      <c r="C146" s="72" t="s">
        <v>26</v>
      </c>
      <c r="D146" s="68">
        <v>1575</v>
      </c>
      <c r="E146" s="69" t="s">
        <v>16</v>
      </c>
      <c r="F146" s="70">
        <v>0</v>
      </c>
      <c r="G146" s="69" t="s">
        <v>17</v>
      </c>
      <c r="H146" s="71">
        <f>D146*F146</f>
        <v>0</v>
      </c>
      <c r="J146" s="121"/>
      <c r="K146" s="121"/>
    </row>
    <row r="147" spans="1:11" s="45" customFormat="1" ht="6" customHeight="1">
      <c r="A147" s="22"/>
      <c r="B147" s="23"/>
      <c r="C147" s="64"/>
      <c r="D147" s="55"/>
      <c r="E147" s="65"/>
      <c r="F147" s="66"/>
      <c r="G147" s="65"/>
      <c r="H147" s="27"/>
      <c r="J147" s="121"/>
      <c r="K147" s="121"/>
    </row>
    <row r="148" spans="1:11" s="45" customFormat="1">
      <c r="A148" s="53"/>
      <c r="B148" s="180" t="s">
        <v>262</v>
      </c>
      <c r="C148" s="72" t="s">
        <v>26</v>
      </c>
      <c r="D148" s="68">
        <v>1260</v>
      </c>
      <c r="E148" s="69" t="s">
        <v>16</v>
      </c>
      <c r="F148" s="70">
        <v>0</v>
      </c>
      <c r="G148" s="69" t="s">
        <v>17</v>
      </c>
      <c r="H148" s="71">
        <f>D148*F148</f>
        <v>0</v>
      </c>
      <c r="J148" s="121"/>
      <c r="K148" s="121"/>
    </row>
    <row r="149" spans="1:11" s="45" customFormat="1">
      <c r="A149" s="22"/>
      <c r="B149" s="23"/>
      <c r="C149" s="64"/>
      <c r="D149" s="27"/>
      <c r="E149" s="65"/>
      <c r="F149" s="66"/>
      <c r="G149" s="65"/>
      <c r="H149" s="27"/>
      <c r="J149" s="121"/>
      <c r="K149" s="121"/>
    </row>
    <row r="150" spans="1:11" s="45" customFormat="1">
      <c r="A150" s="22"/>
      <c r="B150" s="23"/>
      <c r="C150" s="64"/>
      <c r="D150" s="27"/>
      <c r="E150" s="65"/>
      <c r="F150" s="66"/>
      <c r="G150" s="65"/>
      <c r="H150" s="27"/>
      <c r="J150" s="121"/>
      <c r="K150" s="121"/>
    </row>
    <row r="151" spans="1:11" s="45" customFormat="1" ht="63.75">
      <c r="A151" s="13" t="s">
        <v>465</v>
      </c>
      <c r="B151" s="12" t="s">
        <v>436</v>
      </c>
      <c r="C151" s="49"/>
      <c r="D151" s="17"/>
      <c r="E151" s="50"/>
      <c r="F151" s="17"/>
      <c r="G151" s="50"/>
      <c r="H151" s="17"/>
      <c r="J151" s="121"/>
      <c r="K151" s="121"/>
    </row>
    <row r="152" spans="1:11" s="45" customFormat="1">
      <c r="A152" s="63"/>
      <c r="B152" s="12" t="s">
        <v>260</v>
      </c>
      <c r="C152" s="49"/>
      <c r="D152" s="54"/>
      <c r="E152" s="50"/>
      <c r="F152" s="17"/>
      <c r="G152" s="50"/>
      <c r="H152" s="17"/>
      <c r="J152" s="121"/>
      <c r="K152" s="121"/>
    </row>
    <row r="153" spans="1:11" s="45" customFormat="1">
      <c r="A153" s="53"/>
      <c r="B153" s="180" t="s">
        <v>30</v>
      </c>
      <c r="C153" s="72" t="s">
        <v>26</v>
      </c>
      <c r="D153" s="68">
        <v>3465</v>
      </c>
      <c r="E153" s="69" t="s">
        <v>16</v>
      </c>
      <c r="F153" s="70">
        <v>0</v>
      </c>
      <c r="G153" s="69" t="s">
        <v>17</v>
      </c>
      <c r="H153" s="71">
        <f>D153*F153</f>
        <v>0</v>
      </c>
      <c r="J153" s="121"/>
      <c r="K153" s="121"/>
    </row>
    <row r="154" spans="1:11" s="45" customFormat="1">
      <c r="A154" s="22"/>
      <c r="B154" s="23"/>
      <c r="C154" s="64"/>
      <c r="D154" s="27"/>
      <c r="E154" s="65"/>
      <c r="F154" s="66"/>
      <c r="G154" s="65"/>
      <c r="H154" s="27"/>
      <c r="J154" s="121"/>
      <c r="K154" s="121"/>
    </row>
    <row r="155" spans="1:11" s="45" customFormat="1">
      <c r="A155" s="22"/>
      <c r="B155" s="23"/>
      <c r="C155" s="64"/>
      <c r="D155" s="27"/>
      <c r="E155" s="65"/>
      <c r="F155" s="66"/>
      <c r="G155" s="65"/>
      <c r="H155" s="27"/>
      <c r="J155" s="121"/>
      <c r="K155" s="121"/>
    </row>
    <row r="156" spans="1:11" s="47" customFormat="1" ht="51">
      <c r="A156" s="13" t="s">
        <v>466</v>
      </c>
      <c r="B156" s="12" t="s">
        <v>193</v>
      </c>
      <c r="C156" s="49"/>
      <c r="D156" s="17"/>
      <c r="E156" s="50"/>
      <c r="F156" s="17"/>
      <c r="G156" s="50"/>
      <c r="H156" s="17"/>
      <c r="J156" s="121"/>
    </row>
    <row r="157" spans="1:11" s="47" customFormat="1">
      <c r="A157" s="63"/>
      <c r="B157" s="12"/>
      <c r="C157" s="49"/>
      <c r="D157" s="54"/>
      <c r="E157" s="50"/>
      <c r="F157" s="17"/>
      <c r="G157" s="50"/>
      <c r="H157" s="17"/>
      <c r="J157" s="121"/>
    </row>
    <row r="158" spans="1:11" s="47" customFormat="1">
      <c r="A158" s="53"/>
      <c r="B158" s="180" t="s">
        <v>194</v>
      </c>
      <c r="C158" s="72" t="s">
        <v>185</v>
      </c>
      <c r="D158" s="68">
        <v>1</v>
      </c>
      <c r="E158" s="69" t="s">
        <v>16</v>
      </c>
      <c r="F158" s="70">
        <v>0</v>
      </c>
      <c r="G158" s="69" t="s">
        <v>17</v>
      </c>
      <c r="H158" s="71">
        <f>D158*F158</f>
        <v>0</v>
      </c>
      <c r="J158" s="121"/>
    </row>
    <row r="159" spans="1:11" s="47" customFormat="1">
      <c r="A159" s="22"/>
      <c r="B159" s="23"/>
      <c r="C159" s="64"/>
      <c r="D159" s="27"/>
      <c r="E159" s="65"/>
      <c r="F159" s="66"/>
      <c r="G159" s="65"/>
      <c r="H159" s="27"/>
      <c r="J159" s="121"/>
    </row>
    <row r="160" spans="1:11" s="47" customFormat="1">
      <c r="A160" s="22"/>
      <c r="B160" s="23"/>
      <c r="C160" s="64"/>
      <c r="D160" s="27"/>
      <c r="E160" s="65"/>
      <c r="F160" s="66"/>
      <c r="G160" s="65"/>
      <c r="H160" s="27"/>
      <c r="J160" s="121"/>
    </row>
    <row r="161" spans="1:11" s="45" customFormat="1" ht="13.5" thickBot="1">
      <c r="A161" s="57"/>
      <c r="B161" s="28" t="s">
        <v>31</v>
      </c>
      <c r="C161" s="29"/>
      <c r="D161" s="29"/>
      <c r="E161" s="29"/>
      <c r="F161" s="58"/>
      <c r="G161" s="29"/>
      <c r="H161" s="59">
        <f>SUM(H94:H160)</f>
        <v>0</v>
      </c>
      <c r="J161" s="121"/>
      <c r="K161" s="121"/>
    </row>
    <row r="162" spans="1:11" s="45" customFormat="1" ht="13.5" thickTop="1">
      <c r="A162" s="267"/>
      <c r="B162" s="271"/>
      <c r="C162" s="165"/>
      <c r="D162" s="165"/>
      <c r="E162" s="165"/>
      <c r="F162" s="194"/>
      <c r="G162" s="165"/>
      <c r="H162" s="165"/>
      <c r="J162" s="121"/>
      <c r="K162" s="121"/>
    </row>
    <row r="163" spans="1:11" s="45" customFormat="1">
      <c r="A163" s="267"/>
      <c r="B163" s="271"/>
      <c r="C163" s="165"/>
      <c r="D163" s="165"/>
      <c r="E163" s="165"/>
      <c r="F163" s="194"/>
      <c r="G163" s="165"/>
      <c r="H163" s="165"/>
      <c r="J163" s="121"/>
      <c r="K163" s="121"/>
    </row>
    <row r="164" spans="1:11" s="45" customFormat="1">
      <c r="A164" s="267"/>
      <c r="B164" s="271"/>
      <c r="C164" s="165"/>
      <c r="D164" s="165"/>
      <c r="E164" s="165"/>
      <c r="F164" s="194"/>
      <c r="G164" s="165"/>
      <c r="H164" s="165"/>
      <c r="J164" s="121"/>
      <c r="K164" s="121"/>
    </row>
    <row r="165" spans="1:11" s="45" customFormat="1">
      <c r="A165" s="123" t="s">
        <v>156</v>
      </c>
      <c r="B165" s="379" t="s">
        <v>8</v>
      </c>
      <c r="C165" s="379"/>
      <c r="D165" s="145"/>
      <c r="E165" s="145"/>
      <c r="F165" s="146"/>
      <c r="G165" s="145"/>
      <c r="H165" s="145"/>
      <c r="J165" s="121"/>
      <c r="K165" s="121"/>
    </row>
    <row r="166" spans="1:11" s="45" customFormat="1">
      <c r="A166" s="102"/>
      <c r="B166" s="103"/>
      <c r="C166" s="104"/>
      <c r="D166" s="164"/>
      <c r="E166" s="165"/>
      <c r="F166" s="106"/>
      <c r="G166" s="165"/>
      <c r="H166" s="105"/>
      <c r="J166" s="121"/>
      <c r="K166" s="121"/>
    </row>
    <row r="167" spans="1:11" s="45" customFormat="1">
      <c r="A167" s="22"/>
      <c r="B167" s="272" t="s">
        <v>32</v>
      </c>
      <c r="C167" s="64"/>
      <c r="D167" s="27"/>
      <c r="E167" s="65"/>
      <c r="F167" s="66"/>
      <c r="G167" s="65"/>
      <c r="H167" s="27"/>
      <c r="J167" s="121"/>
      <c r="K167" s="121"/>
    </row>
    <row r="168" spans="1:11" s="45" customFormat="1" ht="63.75">
      <c r="A168" s="22"/>
      <c r="B168" s="23" t="s">
        <v>33</v>
      </c>
      <c r="C168" s="64"/>
      <c r="D168" s="27"/>
      <c r="E168" s="65"/>
      <c r="F168" s="66"/>
      <c r="G168" s="65"/>
      <c r="H168" s="27"/>
      <c r="J168" s="121"/>
      <c r="K168" s="121"/>
    </row>
    <row r="169" spans="1:11" s="45" customFormat="1" ht="25.5">
      <c r="A169" s="22"/>
      <c r="B169" s="23" t="s">
        <v>34</v>
      </c>
      <c r="C169" s="64"/>
      <c r="D169" s="27"/>
      <c r="E169" s="65"/>
      <c r="F169" s="66"/>
      <c r="G169" s="65"/>
      <c r="H169" s="27"/>
      <c r="J169" s="121"/>
      <c r="K169" s="121"/>
    </row>
    <row r="170" spans="1:11" s="45" customFormat="1" ht="51">
      <c r="A170" s="22"/>
      <c r="B170" s="23" t="s">
        <v>35</v>
      </c>
      <c r="C170" s="64"/>
      <c r="D170" s="27"/>
      <c r="E170" s="65"/>
      <c r="F170" s="66"/>
      <c r="G170" s="65"/>
      <c r="H170" s="27"/>
      <c r="J170" s="121"/>
      <c r="K170" s="121"/>
    </row>
    <row r="171" spans="1:11" s="45" customFormat="1" ht="38.25">
      <c r="A171" s="22"/>
      <c r="B171" s="23" t="s">
        <v>36</v>
      </c>
      <c r="C171" s="64"/>
      <c r="D171" s="27"/>
      <c r="E171" s="65"/>
      <c r="F171" s="66"/>
      <c r="G171" s="65"/>
      <c r="H171" s="27"/>
      <c r="J171" s="121"/>
      <c r="K171" s="121"/>
    </row>
    <row r="172" spans="1:11" s="45" customFormat="1">
      <c r="A172" s="22"/>
      <c r="B172" s="23"/>
      <c r="C172" s="64"/>
      <c r="D172" s="27"/>
      <c r="E172" s="65"/>
      <c r="F172" s="66"/>
      <c r="G172" s="65"/>
      <c r="H172" s="27"/>
      <c r="J172" s="121"/>
      <c r="K172" s="121"/>
    </row>
    <row r="173" spans="1:11" s="45" customFormat="1" ht="63.75">
      <c r="A173" s="13" t="s">
        <v>467</v>
      </c>
      <c r="B173" s="12" t="s">
        <v>307</v>
      </c>
      <c r="C173" s="49"/>
      <c r="D173" s="17"/>
      <c r="E173" s="50"/>
      <c r="F173" s="17"/>
      <c r="G173" s="50"/>
      <c r="H173" s="17"/>
      <c r="J173" s="121"/>
      <c r="K173" s="121"/>
    </row>
    <row r="174" spans="1:11" s="45" customFormat="1">
      <c r="A174" s="63"/>
      <c r="B174" s="12"/>
      <c r="C174" s="49"/>
      <c r="D174" s="54"/>
      <c r="E174" s="50"/>
      <c r="F174" s="17"/>
      <c r="G174" s="50"/>
      <c r="H174" s="17"/>
      <c r="J174" s="121"/>
      <c r="K174" s="121"/>
    </row>
    <row r="175" spans="1:11" s="45" customFormat="1" ht="15">
      <c r="A175" s="53"/>
      <c r="B175" s="33" t="s">
        <v>308</v>
      </c>
      <c r="C175" s="67" t="s">
        <v>211</v>
      </c>
      <c r="D175" s="68">
        <v>55</v>
      </c>
      <c r="E175" s="69" t="s">
        <v>16</v>
      </c>
      <c r="F175" s="70">
        <v>0</v>
      </c>
      <c r="G175" s="69" t="s">
        <v>17</v>
      </c>
      <c r="H175" s="71">
        <f>D175*F175</f>
        <v>0</v>
      </c>
      <c r="J175" s="121"/>
      <c r="K175" s="121"/>
    </row>
    <row r="176" spans="1:11" s="45" customFormat="1">
      <c r="A176" s="22"/>
      <c r="B176" s="23"/>
      <c r="C176" s="64"/>
      <c r="D176" s="27"/>
      <c r="E176" s="65"/>
      <c r="F176" s="66"/>
      <c r="G176" s="65"/>
      <c r="H176" s="27"/>
      <c r="J176" s="121"/>
      <c r="K176" s="121"/>
    </row>
    <row r="177" spans="1:11" s="45" customFormat="1">
      <c r="A177" s="22"/>
      <c r="B177" s="23"/>
      <c r="C177" s="64"/>
      <c r="D177" s="27"/>
      <c r="E177" s="65"/>
      <c r="F177" s="66"/>
      <c r="G177" s="65"/>
      <c r="H177" s="27"/>
      <c r="J177" s="121"/>
      <c r="K177" s="121"/>
    </row>
    <row r="178" spans="1:11" s="45" customFormat="1" ht="51">
      <c r="A178" s="13" t="s">
        <v>468</v>
      </c>
      <c r="B178" s="12" t="s">
        <v>225</v>
      </c>
      <c r="C178" s="49"/>
      <c r="D178" s="17"/>
      <c r="E178" s="50"/>
      <c r="F178" s="17"/>
      <c r="G178" s="50"/>
      <c r="H178" s="17"/>
      <c r="J178" s="121"/>
      <c r="K178" s="121"/>
    </row>
    <row r="179" spans="1:11" s="45" customFormat="1">
      <c r="A179" s="63"/>
      <c r="B179" s="12"/>
      <c r="C179" s="49"/>
      <c r="D179" s="54"/>
      <c r="E179" s="50"/>
      <c r="F179" s="17"/>
      <c r="G179" s="50"/>
      <c r="H179" s="17"/>
      <c r="J179" s="121"/>
      <c r="K179" s="121"/>
    </row>
    <row r="180" spans="1:11" s="45" customFormat="1" ht="15">
      <c r="A180" s="53"/>
      <c r="B180" s="33" t="s">
        <v>263</v>
      </c>
      <c r="C180" s="67" t="s">
        <v>211</v>
      </c>
      <c r="D180" s="68">
        <v>21.400000000000002</v>
      </c>
      <c r="E180" s="69" t="s">
        <v>16</v>
      </c>
      <c r="F180" s="70">
        <v>0</v>
      </c>
      <c r="G180" s="69" t="s">
        <v>17</v>
      </c>
      <c r="H180" s="71">
        <f>D180*F180</f>
        <v>0</v>
      </c>
      <c r="J180" s="121"/>
      <c r="K180" s="121"/>
    </row>
    <row r="181" spans="1:11" s="45" customFormat="1">
      <c r="A181" s="22"/>
      <c r="B181" s="23"/>
      <c r="C181" s="64"/>
      <c r="D181" s="27"/>
      <c r="E181" s="65"/>
      <c r="F181" s="66"/>
      <c r="G181" s="65"/>
      <c r="H181" s="27"/>
      <c r="J181" s="121"/>
      <c r="K181" s="121"/>
    </row>
    <row r="182" spans="1:11" s="45" customFormat="1">
      <c r="A182" s="22"/>
      <c r="B182" s="23"/>
      <c r="C182" s="64"/>
      <c r="D182" s="27"/>
      <c r="E182" s="65"/>
      <c r="F182" s="66"/>
      <c r="G182" s="65"/>
      <c r="H182" s="27"/>
      <c r="J182" s="121"/>
      <c r="K182" s="121"/>
    </row>
    <row r="183" spans="1:11" s="45" customFormat="1" ht="51">
      <c r="A183" s="13" t="s">
        <v>469</v>
      </c>
      <c r="B183" s="12" t="s">
        <v>188</v>
      </c>
      <c r="C183" s="49"/>
      <c r="D183" s="17"/>
      <c r="E183" s="50"/>
      <c r="F183" s="17"/>
      <c r="G183" s="50"/>
      <c r="H183" s="17"/>
      <c r="J183" s="121"/>
      <c r="K183" s="121"/>
    </row>
    <row r="184" spans="1:11" s="45" customFormat="1" ht="25.5">
      <c r="A184" s="13"/>
      <c r="B184" s="12" t="s">
        <v>189</v>
      </c>
      <c r="C184" s="49"/>
      <c r="D184" s="17"/>
      <c r="E184" s="50"/>
      <c r="F184" s="17"/>
      <c r="G184" s="50"/>
      <c r="H184" s="17"/>
      <c r="J184" s="121"/>
      <c r="K184" s="121"/>
    </row>
    <row r="185" spans="1:11" s="45" customFormat="1">
      <c r="A185" s="63"/>
      <c r="B185" s="12"/>
      <c r="C185" s="49"/>
      <c r="D185" s="54"/>
      <c r="E185" s="50"/>
      <c r="F185" s="17"/>
      <c r="G185" s="50"/>
      <c r="H185" s="17"/>
      <c r="J185" s="121"/>
      <c r="K185" s="121"/>
    </row>
    <row r="186" spans="1:11" s="45" customFormat="1" ht="15">
      <c r="A186" s="53"/>
      <c r="B186" s="34" t="s">
        <v>404</v>
      </c>
      <c r="C186" s="67" t="s">
        <v>211</v>
      </c>
      <c r="D186" s="68">
        <v>32</v>
      </c>
      <c r="E186" s="69" t="s">
        <v>16</v>
      </c>
      <c r="F186" s="70">
        <v>0</v>
      </c>
      <c r="G186" s="69" t="s">
        <v>17</v>
      </c>
      <c r="H186" s="71">
        <f>D186*F186</f>
        <v>0</v>
      </c>
      <c r="J186" s="121"/>
      <c r="K186" s="121"/>
    </row>
    <row r="187" spans="1:11" s="45" customFormat="1">
      <c r="A187" s="22"/>
      <c r="B187" s="23"/>
      <c r="C187" s="64"/>
      <c r="D187" s="27"/>
      <c r="E187" s="65"/>
      <c r="F187" s="66"/>
      <c r="G187" s="65"/>
      <c r="H187" s="27"/>
      <c r="J187" s="121"/>
      <c r="K187" s="121"/>
    </row>
    <row r="188" spans="1:11" s="45" customFormat="1" ht="51">
      <c r="A188" s="13" t="s">
        <v>470</v>
      </c>
      <c r="B188" s="12" t="s">
        <v>299</v>
      </c>
      <c r="C188" s="49"/>
      <c r="D188" s="17"/>
      <c r="E188" s="50"/>
      <c r="F188" s="17"/>
      <c r="G188" s="50"/>
      <c r="H188" s="17"/>
      <c r="J188" s="121"/>
      <c r="K188" s="121"/>
    </row>
    <row r="189" spans="1:11" s="45" customFormat="1">
      <c r="A189" s="63"/>
      <c r="B189" s="12"/>
      <c r="C189" s="49"/>
      <c r="D189" s="54"/>
      <c r="E189" s="50"/>
      <c r="F189" s="17"/>
      <c r="G189" s="50"/>
      <c r="H189" s="17"/>
      <c r="J189" s="121"/>
      <c r="K189" s="121"/>
    </row>
    <row r="190" spans="1:11" s="45" customFormat="1" ht="15">
      <c r="A190" s="53"/>
      <c r="B190" s="33" t="s">
        <v>510</v>
      </c>
      <c r="C190" s="67" t="s">
        <v>211</v>
      </c>
      <c r="D190" s="68">
        <v>87</v>
      </c>
      <c r="E190" s="69" t="s">
        <v>16</v>
      </c>
      <c r="F190" s="70">
        <v>0</v>
      </c>
      <c r="G190" s="69" t="s">
        <v>17</v>
      </c>
      <c r="H190" s="71">
        <f>D190*F190</f>
        <v>0</v>
      </c>
      <c r="J190" s="121"/>
      <c r="K190" s="121"/>
    </row>
    <row r="191" spans="1:11" s="45" customFormat="1">
      <c r="A191" s="22"/>
      <c r="B191" s="23"/>
      <c r="C191" s="64"/>
      <c r="D191" s="27"/>
      <c r="E191" s="65"/>
      <c r="F191" s="66"/>
      <c r="G191" s="65"/>
      <c r="H191" s="27"/>
      <c r="J191" s="121"/>
      <c r="K191" s="121"/>
    </row>
    <row r="192" spans="1:11" s="45" customFormat="1" ht="51">
      <c r="A192" s="13" t="s">
        <v>471</v>
      </c>
      <c r="B192" s="12" t="s">
        <v>513</v>
      </c>
      <c r="C192" s="49"/>
      <c r="D192" s="17"/>
      <c r="E192" s="50"/>
      <c r="F192" s="17"/>
      <c r="G192" s="50"/>
      <c r="H192" s="17"/>
      <c r="J192" s="121"/>
      <c r="K192" s="121"/>
    </row>
    <row r="193" spans="1:11" s="45" customFormat="1">
      <c r="A193" s="63"/>
      <c r="B193" s="12"/>
      <c r="C193" s="49"/>
      <c r="D193" s="54"/>
      <c r="E193" s="50"/>
      <c r="F193" s="17"/>
      <c r="G193" s="50"/>
      <c r="H193" s="17"/>
      <c r="J193" s="121"/>
      <c r="K193" s="121"/>
    </row>
    <row r="194" spans="1:11" s="45" customFormat="1" ht="15">
      <c r="A194" s="53"/>
      <c r="B194" s="34" t="s">
        <v>512</v>
      </c>
      <c r="C194" s="67" t="s">
        <v>211</v>
      </c>
      <c r="D194" s="68">
        <v>38</v>
      </c>
      <c r="E194" s="69" t="s">
        <v>16</v>
      </c>
      <c r="F194" s="70">
        <v>0</v>
      </c>
      <c r="G194" s="69" t="s">
        <v>17</v>
      </c>
      <c r="H194" s="71">
        <f>D194*F194</f>
        <v>0</v>
      </c>
      <c r="J194" s="121"/>
      <c r="K194" s="121"/>
    </row>
    <row r="195" spans="1:11" s="45" customFormat="1">
      <c r="A195" s="347"/>
      <c r="B195" s="23"/>
      <c r="C195" s="64"/>
      <c r="D195" s="27"/>
      <c r="E195" s="65"/>
      <c r="F195" s="66"/>
      <c r="G195" s="65"/>
      <c r="H195" s="27"/>
      <c r="J195" s="121"/>
      <c r="K195" s="121"/>
    </row>
    <row r="196" spans="1:11" s="45" customFormat="1">
      <c r="A196" s="22"/>
      <c r="B196" s="23"/>
      <c r="C196" s="64"/>
      <c r="D196" s="27"/>
      <c r="E196" s="65"/>
      <c r="F196" s="66"/>
      <c r="G196" s="65"/>
      <c r="H196" s="27"/>
      <c r="J196" s="121"/>
      <c r="K196" s="121"/>
    </row>
    <row r="197" spans="1:11" s="45" customFormat="1" ht="51">
      <c r="A197" s="13" t="s">
        <v>472</v>
      </c>
      <c r="B197" s="12" t="s">
        <v>175</v>
      </c>
      <c r="C197" s="49"/>
      <c r="D197" s="17"/>
      <c r="E197" s="50"/>
      <c r="F197" s="17"/>
      <c r="G197" s="50"/>
      <c r="H197" s="17"/>
      <c r="J197" s="121"/>
      <c r="K197" s="121"/>
    </row>
    <row r="198" spans="1:11" s="45" customFormat="1">
      <c r="A198" s="63"/>
      <c r="B198" s="12"/>
      <c r="C198" s="49"/>
      <c r="D198" s="17"/>
      <c r="E198" s="50"/>
      <c r="F198" s="17"/>
      <c r="G198" s="50"/>
      <c r="H198" s="17"/>
      <c r="J198" s="121"/>
      <c r="K198" s="121"/>
    </row>
    <row r="199" spans="1:11" s="45" customFormat="1">
      <c r="A199" s="53"/>
      <c r="B199" s="33" t="s">
        <v>425</v>
      </c>
      <c r="C199" s="67" t="s">
        <v>25</v>
      </c>
      <c r="D199" s="16">
        <v>5</v>
      </c>
      <c r="E199" s="69" t="s">
        <v>16</v>
      </c>
      <c r="F199" s="70">
        <v>0</v>
      </c>
      <c r="G199" s="69" t="s">
        <v>17</v>
      </c>
      <c r="H199" s="71">
        <f>D199*F199</f>
        <v>0</v>
      </c>
      <c r="J199" s="121"/>
      <c r="K199" s="121"/>
    </row>
    <row r="200" spans="1:11" s="45" customFormat="1">
      <c r="A200" s="63"/>
      <c r="B200" s="12"/>
      <c r="C200" s="49"/>
      <c r="D200" s="17"/>
      <c r="E200" s="50"/>
      <c r="F200" s="17"/>
      <c r="G200" s="50"/>
      <c r="H200" s="17"/>
      <c r="J200" s="121"/>
      <c r="K200" s="121"/>
    </row>
    <row r="201" spans="1:11" s="45" customFormat="1">
      <c r="A201" s="53"/>
      <c r="B201" s="33" t="s">
        <v>426</v>
      </c>
      <c r="C201" s="67" t="s">
        <v>25</v>
      </c>
      <c r="D201" s="16">
        <v>8</v>
      </c>
      <c r="E201" s="69" t="s">
        <v>16</v>
      </c>
      <c r="F201" s="70">
        <v>0</v>
      </c>
      <c r="G201" s="69" t="s">
        <v>17</v>
      </c>
      <c r="H201" s="71">
        <f>D201*F201</f>
        <v>0</v>
      </c>
      <c r="J201" s="121"/>
      <c r="K201" s="121"/>
    </row>
    <row r="202" spans="1:11" s="45" customFormat="1">
      <c r="A202" s="22"/>
      <c r="B202" s="23"/>
      <c r="C202" s="64"/>
      <c r="D202" s="27"/>
      <c r="E202" s="65"/>
      <c r="F202" s="66"/>
      <c r="G202" s="65"/>
      <c r="H202" s="27"/>
      <c r="J202" s="121"/>
      <c r="K202" s="121"/>
    </row>
    <row r="203" spans="1:11" s="45" customFormat="1">
      <c r="A203" s="22"/>
      <c r="B203" s="23"/>
      <c r="C203" s="64"/>
      <c r="D203" s="27"/>
      <c r="E203" s="65"/>
      <c r="F203" s="66"/>
      <c r="G203" s="65"/>
      <c r="H203" s="27"/>
      <c r="J203" s="121"/>
      <c r="K203" s="121"/>
    </row>
    <row r="204" spans="1:11" s="45" customFormat="1" ht="76.5">
      <c r="A204" s="13" t="s">
        <v>511</v>
      </c>
      <c r="B204" s="12" t="s">
        <v>37</v>
      </c>
      <c r="C204" s="49"/>
      <c r="D204" s="17"/>
      <c r="E204" s="50"/>
      <c r="F204" s="17"/>
      <c r="G204" s="50"/>
      <c r="H204" s="17"/>
      <c r="J204" s="121"/>
      <c r="K204" s="121"/>
    </row>
    <row r="205" spans="1:11" s="45" customFormat="1">
      <c r="A205" s="63"/>
      <c r="B205" s="12"/>
      <c r="C205" s="49"/>
      <c r="D205" s="54"/>
      <c r="E205" s="50"/>
      <c r="F205" s="17"/>
      <c r="G205" s="50"/>
      <c r="H205" s="17"/>
      <c r="J205" s="121"/>
      <c r="K205" s="121"/>
    </row>
    <row r="206" spans="1:11" s="56" customFormat="1" ht="15">
      <c r="A206" s="22"/>
      <c r="B206" s="192" t="s">
        <v>405</v>
      </c>
      <c r="C206" s="75" t="s">
        <v>211</v>
      </c>
      <c r="D206" s="193">
        <v>255</v>
      </c>
      <c r="E206" s="76" t="s">
        <v>16</v>
      </c>
      <c r="F206" s="181">
        <v>0</v>
      </c>
      <c r="G206" s="76" t="s">
        <v>17</v>
      </c>
      <c r="H206" s="182">
        <f>D206*F206</f>
        <v>0</v>
      </c>
      <c r="J206" s="117"/>
      <c r="K206" s="117"/>
    </row>
    <row r="207" spans="1:11" s="45" customFormat="1">
      <c r="A207" s="22"/>
      <c r="B207" s="23"/>
      <c r="C207" s="64"/>
      <c r="D207" s="27"/>
      <c r="E207" s="65"/>
      <c r="F207" s="66"/>
      <c r="G207" s="65"/>
      <c r="H207" s="27"/>
      <c r="J207" s="121"/>
      <c r="K207" s="121"/>
    </row>
    <row r="208" spans="1:11" s="47" customFormat="1" ht="13.5" thickBot="1">
      <c r="A208" s="57"/>
      <c r="B208" s="28" t="s">
        <v>38</v>
      </c>
      <c r="C208" s="29"/>
      <c r="D208" s="29"/>
      <c r="E208" s="29"/>
      <c r="F208" s="58"/>
      <c r="G208" s="29"/>
      <c r="H208" s="59">
        <f>SUM(H173:H207)</f>
        <v>0</v>
      </c>
    </row>
    <row r="209" spans="1:11" s="45" customFormat="1" ht="13.5" thickTop="1">
      <c r="A209" s="267"/>
      <c r="B209" s="271"/>
      <c r="C209" s="165"/>
      <c r="D209" s="165"/>
      <c r="E209" s="165"/>
      <c r="F209" s="194"/>
      <c r="G209" s="165"/>
      <c r="H209" s="165"/>
      <c r="J209" s="121"/>
      <c r="K209" s="121"/>
    </row>
    <row r="210" spans="1:11" s="45" customFormat="1">
      <c r="A210" s="267"/>
      <c r="B210" s="271"/>
      <c r="C210" s="165"/>
      <c r="D210" s="165"/>
      <c r="E210" s="165"/>
      <c r="F210" s="194"/>
      <c r="G210" s="165"/>
      <c r="H210" s="165"/>
      <c r="J210" s="121"/>
      <c r="K210" s="121"/>
    </row>
    <row r="211" spans="1:11" s="45" customFormat="1">
      <c r="A211" s="267"/>
      <c r="B211" s="271"/>
      <c r="C211" s="165"/>
      <c r="D211" s="165"/>
      <c r="E211" s="165"/>
      <c r="F211" s="194"/>
      <c r="G211" s="165"/>
      <c r="H211" s="165"/>
      <c r="J211" s="121"/>
      <c r="K211" s="121"/>
    </row>
    <row r="212" spans="1:11" s="45" customFormat="1">
      <c r="A212" s="136" t="s">
        <v>157</v>
      </c>
      <c r="B212" s="380" t="s">
        <v>10</v>
      </c>
      <c r="C212" s="380"/>
      <c r="D212" s="93"/>
      <c r="E212" s="93"/>
      <c r="F212" s="95"/>
      <c r="G212" s="93"/>
      <c r="H212" s="93"/>
      <c r="J212" s="121"/>
      <c r="K212" s="121"/>
    </row>
    <row r="213" spans="1:11" s="45" customFormat="1">
      <c r="A213" s="102"/>
      <c r="B213" s="103"/>
      <c r="C213" s="104"/>
      <c r="D213" s="164"/>
      <c r="E213" s="165"/>
      <c r="F213" s="106"/>
      <c r="G213" s="165"/>
      <c r="H213" s="105"/>
      <c r="J213" s="121"/>
      <c r="K213" s="121"/>
    </row>
    <row r="214" spans="1:11" s="45" customFormat="1">
      <c r="A214" s="22"/>
      <c r="B214" s="23"/>
      <c r="C214" s="64"/>
      <c r="D214" s="27"/>
      <c r="E214" s="65"/>
      <c r="F214" s="66"/>
      <c r="G214" s="65"/>
      <c r="H214" s="27"/>
      <c r="J214" s="121"/>
      <c r="K214" s="121"/>
    </row>
    <row r="215" spans="1:11" s="45" customFormat="1" ht="140.25">
      <c r="A215" s="13" t="s">
        <v>473</v>
      </c>
      <c r="B215" s="12" t="s">
        <v>264</v>
      </c>
      <c r="C215" s="49"/>
      <c r="D215" s="17"/>
      <c r="E215" s="50"/>
      <c r="F215" s="17"/>
      <c r="G215" s="50"/>
      <c r="H215" s="17"/>
      <c r="J215" s="121"/>
      <c r="K215" s="121"/>
    </row>
    <row r="216" spans="1:11" s="45" customFormat="1">
      <c r="A216" s="63"/>
      <c r="B216" s="12"/>
      <c r="C216" s="49"/>
      <c r="D216" s="17"/>
      <c r="E216" s="50"/>
      <c r="F216" s="17"/>
      <c r="G216" s="50"/>
      <c r="H216" s="17"/>
      <c r="J216" s="121"/>
      <c r="K216" s="121"/>
    </row>
    <row r="217" spans="1:11" s="45" customFormat="1" ht="15">
      <c r="A217" s="53"/>
      <c r="B217" s="34" t="s">
        <v>265</v>
      </c>
      <c r="C217" s="67" t="s">
        <v>211</v>
      </c>
      <c r="D217" s="16">
        <v>90</v>
      </c>
      <c r="E217" s="135" t="s">
        <v>16</v>
      </c>
      <c r="F217" s="70">
        <v>0</v>
      </c>
      <c r="G217" s="135" t="s">
        <v>17</v>
      </c>
      <c r="H217" s="71">
        <f>D217*F217</f>
        <v>0</v>
      </c>
      <c r="J217" s="121"/>
      <c r="K217" s="121"/>
    </row>
    <row r="218" spans="1:11" s="45" customFormat="1">
      <c r="A218" s="22"/>
      <c r="B218" s="23"/>
      <c r="C218" s="64"/>
      <c r="D218" s="27"/>
      <c r="E218" s="65"/>
      <c r="F218" s="66"/>
      <c r="G218" s="65"/>
      <c r="H218" s="27"/>
      <c r="J218" s="121"/>
      <c r="K218" s="121"/>
    </row>
    <row r="219" spans="1:11" s="45" customFormat="1">
      <c r="A219" s="22"/>
      <c r="B219" s="23"/>
      <c r="C219" s="64"/>
      <c r="D219" s="27"/>
      <c r="E219" s="65"/>
      <c r="F219" s="66"/>
      <c r="G219" s="65"/>
      <c r="H219" s="27"/>
      <c r="J219" s="121"/>
      <c r="K219" s="121"/>
    </row>
    <row r="220" spans="1:11" s="45" customFormat="1" ht="165.75">
      <c r="A220" s="13" t="s">
        <v>474</v>
      </c>
      <c r="B220" s="12" t="s">
        <v>266</v>
      </c>
      <c r="C220" s="49"/>
      <c r="D220" s="17"/>
      <c r="E220" s="50"/>
      <c r="F220" s="17"/>
      <c r="G220" s="50"/>
      <c r="H220" s="17"/>
      <c r="J220" s="121"/>
      <c r="K220" s="121"/>
    </row>
    <row r="221" spans="1:11" s="45" customFormat="1">
      <c r="A221" s="63"/>
      <c r="B221" s="12"/>
      <c r="C221" s="49"/>
      <c r="D221" s="17"/>
      <c r="E221" s="50"/>
      <c r="F221" s="17"/>
      <c r="G221" s="50"/>
      <c r="H221" s="17"/>
      <c r="J221" s="121"/>
      <c r="K221" s="121"/>
    </row>
    <row r="222" spans="1:11" s="45" customFormat="1" ht="15">
      <c r="A222" s="53"/>
      <c r="B222" s="34" t="s">
        <v>267</v>
      </c>
      <c r="C222" s="67" t="s">
        <v>211</v>
      </c>
      <c r="D222" s="16">
        <v>59.7</v>
      </c>
      <c r="E222" s="135" t="s">
        <v>16</v>
      </c>
      <c r="F222" s="70">
        <v>0</v>
      </c>
      <c r="G222" s="135" t="s">
        <v>17</v>
      </c>
      <c r="H222" s="71">
        <f>D222*F222</f>
        <v>0</v>
      </c>
      <c r="J222" s="121"/>
      <c r="K222" s="121"/>
    </row>
    <row r="223" spans="1:11" s="45" customFormat="1">
      <c r="A223" s="22"/>
      <c r="B223" s="23"/>
      <c r="C223" s="64"/>
      <c r="D223" s="27"/>
      <c r="E223" s="65"/>
      <c r="F223" s="66"/>
      <c r="G223" s="65"/>
      <c r="H223" s="27"/>
      <c r="J223" s="121"/>
      <c r="K223" s="121"/>
    </row>
    <row r="224" spans="1:11" s="45" customFormat="1">
      <c r="A224" s="22"/>
      <c r="B224" s="23"/>
      <c r="C224" s="64"/>
      <c r="D224" s="27"/>
      <c r="E224" s="65"/>
      <c r="F224" s="66"/>
      <c r="G224" s="65"/>
      <c r="H224" s="27"/>
      <c r="J224" s="121"/>
      <c r="K224" s="121"/>
    </row>
    <row r="225" spans="1:11" s="45" customFormat="1" ht="140.25">
      <c r="A225" s="13" t="s">
        <v>475</v>
      </c>
      <c r="B225" s="12" t="s">
        <v>233</v>
      </c>
      <c r="C225" s="49"/>
      <c r="D225" s="17"/>
      <c r="E225" s="50"/>
      <c r="F225" s="17"/>
      <c r="G225" s="50"/>
      <c r="H225" s="17"/>
      <c r="J225" s="121"/>
      <c r="K225" s="121"/>
    </row>
    <row r="226" spans="1:11" s="45" customFormat="1">
      <c r="A226" s="63"/>
      <c r="B226" s="12"/>
      <c r="C226" s="49"/>
      <c r="D226" s="17"/>
      <c r="E226" s="50"/>
      <c r="F226" s="17"/>
      <c r="G226" s="50"/>
      <c r="H226" s="17"/>
      <c r="J226" s="121"/>
      <c r="K226" s="121"/>
    </row>
    <row r="227" spans="1:11" s="45" customFormat="1" ht="15">
      <c r="A227" s="53"/>
      <c r="B227" s="33" t="s">
        <v>372</v>
      </c>
      <c r="C227" s="67" t="s">
        <v>211</v>
      </c>
      <c r="D227" s="16">
        <v>51</v>
      </c>
      <c r="E227" s="135" t="s">
        <v>16</v>
      </c>
      <c r="F227" s="70">
        <v>0</v>
      </c>
      <c r="G227" s="135" t="s">
        <v>17</v>
      </c>
      <c r="H227" s="71">
        <f>D227*F227</f>
        <v>0</v>
      </c>
      <c r="J227" s="121"/>
      <c r="K227" s="121"/>
    </row>
    <row r="228" spans="1:11" s="45" customFormat="1">
      <c r="A228" s="22"/>
      <c r="B228" s="23"/>
      <c r="C228" s="64"/>
      <c r="D228" s="27"/>
      <c r="E228" s="65"/>
      <c r="F228" s="66"/>
      <c r="G228" s="65"/>
      <c r="H228" s="27"/>
      <c r="J228" s="121"/>
      <c r="K228" s="121"/>
    </row>
    <row r="229" spans="1:11" s="45" customFormat="1">
      <c r="A229" s="22"/>
      <c r="B229" s="23"/>
      <c r="C229" s="64"/>
      <c r="D229" s="27"/>
      <c r="E229" s="65"/>
      <c r="F229" s="66"/>
      <c r="G229" s="65"/>
      <c r="H229" s="27"/>
      <c r="J229" s="121"/>
      <c r="K229" s="121"/>
    </row>
    <row r="230" spans="1:11" s="45" customFormat="1" ht="63.75">
      <c r="A230" s="13" t="s">
        <v>476</v>
      </c>
      <c r="B230" s="12" t="s">
        <v>170</v>
      </c>
      <c r="C230" s="49"/>
      <c r="D230" s="17"/>
      <c r="E230" s="50"/>
      <c r="F230" s="17"/>
      <c r="G230" s="50"/>
      <c r="H230" s="17"/>
      <c r="J230" s="121"/>
      <c r="K230" s="121"/>
    </row>
    <row r="231" spans="1:11" s="45" customFormat="1">
      <c r="A231" s="63"/>
      <c r="B231" s="12"/>
      <c r="C231" s="49"/>
      <c r="D231" s="17"/>
      <c r="E231" s="50"/>
      <c r="F231" s="17"/>
      <c r="G231" s="50"/>
      <c r="H231" s="17"/>
      <c r="J231" s="121"/>
      <c r="K231" s="121"/>
    </row>
    <row r="232" spans="1:11" s="45" customFormat="1" ht="15">
      <c r="A232" s="53"/>
      <c r="B232" s="15" t="s">
        <v>375</v>
      </c>
      <c r="C232" s="67" t="s">
        <v>211</v>
      </c>
      <c r="D232" s="16">
        <v>51</v>
      </c>
      <c r="E232" s="135" t="s">
        <v>16</v>
      </c>
      <c r="F232" s="70">
        <v>0</v>
      </c>
      <c r="G232" s="135" t="s">
        <v>17</v>
      </c>
      <c r="H232" s="71">
        <f>D232*F232</f>
        <v>0</v>
      </c>
      <c r="J232" s="121"/>
      <c r="K232" s="121"/>
    </row>
    <row r="233" spans="1:11" s="45" customFormat="1">
      <c r="A233" s="22"/>
      <c r="B233" s="23"/>
      <c r="C233" s="64"/>
      <c r="D233" s="27"/>
      <c r="E233" s="65"/>
      <c r="F233" s="66"/>
      <c r="G233" s="65"/>
      <c r="H233" s="27"/>
      <c r="J233" s="121"/>
      <c r="K233" s="121"/>
    </row>
    <row r="234" spans="1:11" s="45" customFormat="1">
      <c r="A234" s="22"/>
      <c r="B234" s="23"/>
      <c r="C234" s="64"/>
      <c r="D234" s="27"/>
      <c r="E234" s="65"/>
      <c r="F234" s="66"/>
      <c r="G234" s="65"/>
      <c r="H234" s="27"/>
      <c r="J234" s="121"/>
      <c r="K234" s="121"/>
    </row>
    <row r="235" spans="1:11" s="45" customFormat="1" ht="180.75">
      <c r="A235" s="13" t="s">
        <v>477</v>
      </c>
      <c r="B235" s="12" t="s">
        <v>373</v>
      </c>
      <c r="C235" s="49"/>
      <c r="D235" s="17"/>
      <c r="E235" s="50"/>
      <c r="F235" s="17"/>
      <c r="G235" s="50"/>
      <c r="H235" s="17"/>
      <c r="J235" s="121"/>
      <c r="K235" s="121"/>
    </row>
    <row r="236" spans="1:11" s="45" customFormat="1">
      <c r="A236" s="63"/>
      <c r="B236" s="12"/>
      <c r="C236" s="49"/>
      <c r="D236" s="17"/>
      <c r="E236" s="50"/>
      <c r="F236" s="17"/>
      <c r="G236" s="50"/>
      <c r="H236" s="17"/>
      <c r="J236" s="121"/>
      <c r="K236" s="121"/>
    </row>
    <row r="237" spans="1:11" s="125" customFormat="1" ht="15">
      <c r="A237" s="53"/>
      <c r="B237" s="15" t="s">
        <v>374</v>
      </c>
      <c r="C237" s="72" t="s">
        <v>211</v>
      </c>
      <c r="D237" s="16">
        <v>53.2</v>
      </c>
      <c r="E237" s="69" t="s">
        <v>16</v>
      </c>
      <c r="F237" s="269">
        <v>0</v>
      </c>
      <c r="G237" s="69" t="s">
        <v>17</v>
      </c>
      <c r="H237" s="71">
        <f>D237*F237</f>
        <v>0</v>
      </c>
      <c r="J237" s="38"/>
      <c r="K237" s="38"/>
    </row>
    <row r="238" spans="1:11" s="45" customFormat="1">
      <c r="A238" s="22"/>
      <c r="B238" s="23"/>
      <c r="C238" s="64"/>
      <c r="D238" s="27"/>
      <c r="E238" s="65"/>
      <c r="F238" s="66"/>
      <c r="G238" s="65"/>
      <c r="H238" s="27"/>
      <c r="J238" s="121"/>
      <c r="K238" s="121"/>
    </row>
    <row r="239" spans="1:11" s="45" customFormat="1">
      <c r="A239" s="22"/>
      <c r="B239" s="23"/>
      <c r="C239" s="64"/>
      <c r="D239" s="27"/>
      <c r="E239" s="65"/>
      <c r="F239" s="66"/>
      <c r="G239" s="65"/>
      <c r="H239" s="27"/>
      <c r="J239" s="121"/>
      <c r="K239" s="121"/>
    </row>
    <row r="240" spans="1:11" s="45" customFormat="1" ht="77.25" customHeight="1">
      <c r="A240" s="13" t="s">
        <v>478</v>
      </c>
      <c r="B240" s="12" t="s">
        <v>514</v>
      </c>
      <c r="C240" s="49"/>
      <c r="D240" s="17"/>
      <c r="E240" s="50"/>
      <c r="F240" s="17"/>
      <c r="G240" s="50"/>
      <c r="H240" s="17"/>
      <c r="J240" s="121"/>
      <c r="K240" s="121"/>
    </row>
    <row r="241" spans="1:11" s="45" customFormat="1">
      <c r="A241" s="13"/>
      <c r="B241" s="12"/>
      <c r="C241" s="49"/>
      <c r="D241" s="17"/>
      <c r="E241" s="50"/>
      <c r="F241" s="17"/>
      <c r="G241" s="50"/>
      <c r="H241" s="17"/>
      <c r="J241" s="121"/>
      <c r="K241" s="121"/>
    </row>
    <row r="242" spans="1:11" s="45" customFormat="1">
      <c r="A242" s="63"/>
      <c r="B242" s="12"/>
      <c r="C242" s="49"/>
      <c r="D242" s="17"/>
      <c r="E242" s="50"/>
      <c r="F242" s="17"/>
      <c r="G242" s="50"/>
      <c r="H242" s="17"/>
      <c r="J242" s="121"/>
      <c r="K242" s="121"/>
    </row>
    <row r="243" spans="1:11" s="45" customFormat="1" ht="15">
      <c r="A243" s="53"/>
      <c r="B243" s="34" t="s">
        <v>519</v>
      </c>
      <c r="C243" s="67" t="s">
        <v>271</v>
      </c>
      <c r="D243" s="16">
        <v>40</v>
      </c>
      <c r="E243" s="135" t="s">
        <v>16</v>
      </c>
      <c r="F243" s="70">
        <v>0</v>
      </c>
      <c r="G243" s="135" t="s">
        <v>17</v>
      </c>
      <c r="H243" s="71">
        <f>D243*F243</f>
        <v>0</v>
      </c>
      <c r="I243" s="47"/>
      <c r="J243" s="121"/>
      <c r="K243" s="121"/>
    </row>
    <row r="244" spans="1:11" s="45" customFormat="1">
      <c r="A244" s="22"/>
      <c r="B244" s="23"/>
      <c r="C244" s="64"/>
      <c r="D244" s="27"/>
      <c r="E244" s="65"/>
      <c r="F244" s="66"/>
      <c r="G244" s="65"/>
      <c r="H244" s="27"/>
      <c r="J244" s="121"/>
      <c r="K244" s="121"/>
    </row>
    <row r="245" spans="1:11" s="45" customFormat="1">
      <c r="A245" s="22"/>
      <c r="B245" s="23"/>
      <c r="C245" s="64"/>
      <c r="D245" s="27"/>
      <c r="E245" s="65"/>
      <c r="F245" s="66"/>
      <c r="G245" s="65"/>
      <c r="H245" s="27"/>
      <c r="J245" s="121"/>
      <c r="K245" s="121"/>
    </row>
    <row r="246" spans="1:11" s="45" customFormat="1" ht="89.25">
      <c r="A246" s="13" t="s">
        <v>479</v>
      </c>
      <c r="B246" s="12" t="s">
        <v>516</v>
      </c>
      <c r="C246" s="49"/>
      <c r="D246" s="17"/>
      <c r="E246" s="50"/>
      <c r="F246" s="17"/>
      <c r="G246" s="50"/>
      <c r="H246" s="17"/>
      <c r="J246" s="121"/>
      <c r="K246" s="121"/>
    </row>
    <row r="247" spans="1:11" s="45" customFormat="1">
      <c r="A247" s="63"/>
      <c r="B247" s="12"/>
      <c r="C247" s="49"/>
      <c r="D247" s="17"/>
      <c r="E247" s="50"/>
      <c r="F247" s="17"/>
      <c r="G247" s="50"/>
      <c r="H247" s="17"/>
      <c r="J247" s="121"/>
      <c r="K247" s="121"/>
    </row>
    <row r="248" spans="1:11" s="45" customFormat="1" ht="15">
      <c r="A248" s="53"/>
      <c r="B248" s="292" t="s">
        <v>517</v>
      </c>
      <c r="C248" s="293" t="s">
        <v>271</v>
      </c>
      <c r="D248" s="294">
        <v>3</v>
      </c>
      <c r="E248" s="295" t="s">
        <v>16</v>
      </c>
      <c r="F248" s="296">
        <v>0</v>
      </c>
      <c r="G248" s="295" t="s">
        <v>17</v>
      </c>
      <c r="H248" s="297">
        <f>D248*F248</f>
        <v>0</v>
      </c>
      <c r="I248" s="47"/>
      <c r="J248" s="121"/>
      <c r="K248" s="121"/>
    </row>
    <row r="249" spans="1:11" s="45" customFormat="1">
      <c r="A249" s="22"/>
      <c r="B249" s="23"/>
      <c r="C249" s="64"/>
      <c r="D249" s="27"/>
      <c r="E249" s="65"/>
      <c r="F249" s="66"/>
      <c r="G249" s="65"/>
      <c r="H249" s="27"/>
      <c r="J249" s="121"/>
      <c r="K249" s="121"/>
    </row>
    <row r="250" spans="1:11" s="45" customFormat="1">
      <c r="A250" s="22"/>
      <c r="B250" s="23"/>
      <c r="C250" s="64"/>
      <c r="D250" s="27"/>
      <c r="E250" s="65"/>
      <c r="F250" s="66"/>
      <c r="G250" s="65"/>
      <c r="H250" s="27"/>
      <c r="J250" s="121"/>
      <c r="K250" s="121"/>
    </row>
    <row r="251" spans="1:11" s="45" customFormat="1" ht="89.25">
      <c r="A251" s="13" t="s">
        <v>480</v>
      </c>
      <c r="B251" s="12" t="s">
        <v>324</v>
      </c>
      <c r="C251" s="49"/>
      <c r="D251" s="17"/>
      <c r="E251" s="50"/>
      <c r="F251" s="17"/>
      <c r="G251" s="50"/>
      <c r="H251" s="17"/>
      <c r="J251" s="121"/>
      <c r="K251" s="121"/>
    </row>
    <row r="252" spans="1:11" s="45" customFormat="1">
      <c r="A252" s="63"/>
      <c r="B252" s="12"/>
      <c r="C252" s="49"/>
      <c r="D252" s="17"/>
      <c r="E252" s="50"/>
      <c r="F252" s="17"/>
      <c r="G252" s="50"/>
      <c r="H252" s="17"/>
      <c r="J252" s="121"/>
      <c r="K252" s="121"/>
    </row>
    <row r="253" spans="1:11" s="45" customFormat="1" ht="15">
      <c r="A253" s="53"/>
      <c r="B253" s="34" t="s">
        <v>210</v>
      </c>
      <c r="C253" s="67" t="s">
        <v>211</v>
      </c>
      <c r="D253" s="16">
        <v>114.2</v>
      </c>
      <c r="E253" s="135" t="s">
        <v>16</v>
      </c>
      <c r="F253" s="70">
        <v>0</v>
      </c>
      <c r="G253" s="135" t="s">
        <v>17</v>
      </c>
      <c r="H253" s="71">
        <f>D253*F253</f>
        <v>0</v>
      </c>
      <c r="J253" s="121"/>
      <c r="K253" s="121"/>
    </row>
    <row r="254" spans="1:11" s="45" customFormat="1">
      <c r="A254" s="22"/>
      <c r="B254" s="23"/>
      <c r="C254" s="64"/>
      <c r="D254" s="27"/>
      <c r="E254" s="65"/>
      <c r="F254" s="66"/>
      <c r="G254" s="65"/>
      <c r="H254" s="27"/>
      <c r="J254" s="121"/>
      <c r="K254" s="121"/>
    </row>
    <row r="255" spans="1:11" s="45" customFormat="1">
      <c r="A255" s="22"/>
      <c r="B255" s="23"/>
      <c r="C255" s="64"/>
      <c r="D255" s="27"/>
      <c r="E255" s="65"/>
      <c r="F255" s="66"/>
      <c r="G255" s="65"/>
      <c r="H255" s="27"/>
      <c r="J255" s="121"/>
      <c r="K255" s="121"/>
    </row>
    <row r="256" spans="1:11" s="45" customFormat="1" ht="120" customHeight="1">
      <c r="A256" s="13" t="s">
        <v>481</v>
      </c>
      <c r="B256" s="12" t="s">
        <v>518</v>
      </c>
      <c r="C256" s="49"/>
      <c r="D256" s="17"/>
      <c r="E256" s="50"/>
      <c r="F256" s="17"/>
      <c r="G256" s="50"/>
      <c r="H256" s="17"/>
      <c r="J256" s="121"/>
      <c r="K256" s="121"/>
    </row>
    <row r="257" spans="1:12" s="45" customFormat="1">
      <c r="A257" s="63"/>
      <c r="B257" s="275"/>
      <c r="C257" s="49"/>
      <c r="D257" s="17"/>
      <c r="E257" s="50"/>
      <c r="F257" s="17"/>
      <c r="G257" s="50"/>
      <c r="H257" s="17"/>
      <c r="J257" s="121"/>
      <c r="K257" s="121"/>
    </row>
    <row r="258" spans="1:12" s="47" customFormat="1" ht="15">
      <c r="A258" s="53"/>
      <c r="B258" s="15" t="s">
        <v>515</v>
      </c>
      <c r="C258" s="67" t="s">
        <v>211</v>
      </c>
      <c r="D258" s="16">
        <v>208</v>
      </c>
      <c r="E258" s="135" t="s">
        <v>16</v>
      </c>
      <c r="F258" s="70">
        <v>0</v>
      </c>
      <c r="G258" s="135" t="s">
        <v>17</v>
      </c>
      <c r="H258" s="71">
        <f>D258*F258</f>
        <v>0</v>
      </c>
    </row>
    <row r="259" spans="1:12" s="45" customFormat="1">
      <c r="A259" s="22"/>
      <c r="B259" s="23"/>
      <c r="C259" s="64"/>
      <c r="D259" s="27"/>
      <c r="E259" s="65"/>
      <c r="F259" s="66"/>
      <c r="G259" s="65"/>
      <c r="H259" s="27"/>
      <c r="J259" s="121"/>
      <c r="K259" s="121"/>
    </row>
    <row r="260" spans="1:12" s="45" customFormat="1">
      <c r="A260" s="22"/>
      <c r="B260" s="23"/>
      <c r="C260" s="64"/>
      <c r="D260" s="27"/>
      <c r="E260" s="65"/>
      <c r="F260" s="66"/>
      <c r="G260" s="65"/>
      <c r="H260" s="27"/>
      <c r="J260" s="121"/>
      <c r="K260" s="121"/>
    </row>
    <row r="261" spans="1:12" s="45" customFormat="1" ht="204">
      <c r="A261" s="13" t="s">
        <v>482</v>
      </c>
      <c r="B261" s="12" t="s">
        <v>323</v>
      </c>
      <c r="C261" s="49"/>
      <c r="D261" s="17"/>
      <c r="E261" s="50"/>
      <c r="F261" s="17"/>
      <c r="G261" s="50"/>
      <c r="H261" s="17"/>
      <c r="J261" s="121"/>
      <c r="K261" s="121"/>
    </row>
    <row r="262" spans="1:12" s="45" customFormat="1">
      <c r="A262" s="13"/>
      <c r="B262" s="12" t="s">
        <v>322</v>
      </c>
      <c r="C262" s="49"/>
      <c r="D262" s="17"/>
      <c r="E262" s="50"/>
      <c r="F262" s="17"/>
      <c r="G262" s="50"/>
      <c r="H262" s="17"/>
      <c r="J262" s="121"/>
      <c r="K262" s="121"/>
    </row>
    <row r="263" spans="1:12" s="45" customFormat="1">
      <c r="A263" s="63"/>
      <c r="B263" s="275"/>
      <c r="C263" s="49"/>
      <c r="D263" s="17"/>
      <c r="E263" s="50"/>
      <c r="F263" s="17"/>
      <c r="G263" s="50"/>
      <c r="H263" s="17"/>
      <c r="J263" s="121"/>
      <c r="K263" s="121"/>
    </row>
    <row r="264" spans="1:12" s="45" customFormat="1" ht="15">
      <c r="A264" s="53"/>
      <c r="B264" s="15" t="s">
        <v>437</v>
      </c>
      <c r="C264" s="67" t="s">
        <v>211</v>
      </c>
      <c r="D264" s="16">
        <v>18</v>
      </c>
      <c r="E264" s="135" t="s">
        <v>16</v>
      </c>
      <c r="F264" s="70">
        <v>0</v>
      </c>
      <c r="G264" s="135" t="s">
        <v>17</v>
      </c>
      <c r="H264" s="71">
        <f>D264*F264</f>
        <v>0</v>
      </c>
      <c r="J264" s="121"/>
      <c r="K264" s="121"/>
    </row>
    <row r="265" spans="1:12" s="45" customFormat="1">
      <c r="A265" s="22"/>
      <c r="B265" s="23"/>
      <c r="C265" s="64"/>
      <c r="D265" s="27"/>
      <c r="E265" s="65"/>
      <c r="F265" s="66"/>
      <c r="G265" s="65"/>
      <c r="H265" s="27"/>
      <c r="J265" s="121"/>
      <c r="K265" s="121"/>
    </row>
    <row r="266" spans="1:12" s="56" customFormat="1">
      <c r="A266" s="22"/>
      <c r="B266" s="23"/>
      <c r="C266" s="64"/>
      <c r="D266" s="27"/>
      <c r="E266" s="65"/>
      <c r="F266" s="66"/>
      <c r="G266" s="65"/>
      <c r="H266" s="27"/>
      <c r="J266" s="117"/>
      <c r="K266" s="117"/>
    </row>
    <row r="267" spans="1:12" s="56" customFormat="1" ht="89.25">
      <c r="A267" s="13" t="s">
        <v>483</v>
      </c>
      <c r="B267" s="12" t="s">
        <v>357</v>
      </c>
      <c r="C267" s="49"/>
      <c r="D267" s="17"/>
      <c r="E267" s="50"/>
      <c r="F267" s="17"/>
      <c r="G267" s="50"/>
      <c r="H267" s="17"/>
      <c r="J267" s="117"/>
      <c r="K267" s="117"/>
    </row>
    <row r="268" spans="1:12" s="56" customFormat="1">
      <c r="A268" s="63"/>
      <c r="B268" s="12"/>
      <c r="C268" s="49"/>
      <c r="D268" s="17"/>
      <c r="E268" s="50"/>
      <c r="F268" s="17"/>
      <c r="G268" s="50"/>
      <c r="H268" s="17"/>
      <c r="J268" s="117"/>
      <c r="K268" s="117"/>
    </row>
    <row r="269" spans="1:12" s="125" customFormat="1" ht="15">
      <c r="A269" s="53"/>
      <c r="B269" s="34" t="s">
        <v>354</v>
      </c>
      <c r="C269" s="72" t="s">
        <v>211</v>
      </c>
      <c r="D269" s="16">
        <v>5</v>
      </c>
      <c r="E269" s="69" t="s">
        <v>16</v>
      </c>
      <c r="F269" s="73">
        <v>0</v>
      </c>
      <c r="G269" s="69" t="s">
        <v>17</v>
      </c>
      <c r="H269" s="71">
        <f>D269*F269</f>
        <v>0</v>
      </c>
      <c r="J269" s="38"/>
      <c r="K269" s="38"/>
      <c r="L269" s="133"/>
    </row>
    <row r="270" spans="1:12" s="56" customFormat="1">
      <c r="A270" s="22"/>
      <c r="B270" s="23"/>
      <c r="C270" s="64"/>
      <c r="D270" s="27"/>
      <c r="E270" s="65"/>
      <c r="F270" s="66"/>
      <c r="G270" s="65"/>
      <c r="H270" s="27"/>
      <c r="J270" s="117"/>
      <c r="K270" s="117"/>
    </row>
    <row r="271" spans="1:12" s="56" customFormat="1">
      <c r="A271" s="22"/>
      <c r="B271" s="23"/>
      <c r="C271" s="64"/>
      <c r="D271" s="27"/>
      <c r="E271" s="65"/>
      <c r="F271" s="66"/>
      <c r="G271" s="65"/>
      <c r="H271" s="27"/>
      <c r="J271" s="117"/>
      <c r="K271" s="117"/>
    </row>
    <row r="272" spans="1:12" s="45" customFormat="1" ht="51">
      <c r="A272" s="13" t="s">
        <v>484</v>
      </c>
      <c r="B272" s="12" t="s">
        <v>39</v>
      </c>
      <c r="C272" s="49"/>
      <c r="D272" s="17"/>
      <c r="E272" s="50"/>
      <c r="F272" s="17"/>
      <c r="G272" s="50"/>
      <c r="H272" s="17"/>
      <c r="J272" s="121"/>
      <c r="K272" s="121"/>
    </row>
    <row r="273" spans="1:11" s="45" customFormat="1">
      <c r="A273" s="63"/>
      <c r="B273" s="12"/>
      <c r="C273" s="49"/>
      <c r="D273" s="17"/>
      <c r="E273" s="50"/>
      <c r="F273" s="17"/>
      <c r="G273" s="50"/>
      <c r="H273" s="17"/>
      <c r="J273" s="121"/>
      <c r="K273" s="121"/>
    </row>
    <row r="274" spans="1:11" s="45" customFormat="1">
      <c r="A274" s="53"/>
      <c r="B274" s="15" t="s">
        <v>376</v>
      </c>
      <c r="C274" s="67" t="s">
        <v>21</v>
      </c>
      <c r="D274" s="16">
        <v>0.7</v>
      </c>
      <c r="E274" s="135" t="s">
        <v>16</v>
      </c>
      <c r="F274" s="70">
        <v>0</v>
      </c>
      <c r="G274" s="135" t="s">
        <v>17</v>
      </c>
      <c r="H274" s="71">
        <f>D274*F274</f>
        <v>0</v>
      </c>
      <c r="J274" s="121"/>
      <c r="K274" s="121"/>
    </row>
    <row r="275" spans="1:11" s="45" customFormat="1">
      <c r="A275" s="63"/>
      <c r="B275" s="12"/>
      <c r="C275" s="49"/>
      <c r="D275" s="17"/>
      <c r="E275" s="50"/>
      <c r="F275" s="17"/>
      <c r="G275" s="50"/>
      <c r="H275" s="17"/>
      <c r="J275" s="121"/>
      <c r="K275" s="121"/>
    </row>
    <row r="276" spans="1:11" s="45" customFormat="1">
      <c r="A276" s="63"/>
      <c r="B276" s="12"/>
      <c r="C276" s="49"/>
      <c r="D276" s="17"/>
      <c r="E276" s="50"/>
      <c r="F276" s="17"/>
      <c r="G276" s="50"/>
      <c r="H276" s="17"/>
      <c r="J276" s="121"/>
      <c r="K276" s="121"/>
    </row>
    <row r="277" spans="1:11" s="45" customFormat="1" ht="116.25" customHeight="1">
      <c r="A277" s="13" t="s">
        <v>485</v>
      </c>
      <c r="B277" s="12" t="s">
        <v>378</v>
      </c>
      <c r="C277" s="49"/>
      <c r="D277" s="17"/>
      <c r="E277" s="50"/>
      <c r="F277" s="17"/>
      <c r="G277" s="50"/>
      <c r="H277" s="17"/>
      <c r="J277" s="121"/>
      <c r="K277" s="121"/>
    </row>
    <row r="278" spans="1:11" s="45" customFormat="1">
      <c r="A278" s="63"/>
      <c r="B278" s="12"/>
      <c r="C278" s="49"/>
      <c r="D278" s="17"/>
      <c r="E278" s="50"/>
      <c r="F278" s="17"/>
      <c r="G278" s="50"/>
      <c r="H278" s="17"/>
      <c r="J278" s="121"/>
      <c r="K278" s="121"/>
    </row>
    <row r="279" spans="1:11" s="45" customFormat="1">
      <c r="A279" s="53"/>
      <c r="B279" s="34" t="s">
        <v>377</v>
      </c>
      <c r="C279" s="67" t="s">
        <v>25</v>
      </c>
      <c r="D279" s="16">
        <v>1</v>
      </c>
      <c r="E279" s="135" t="s">
        <v>16</v>
      </c>
      <c r="F279" s="70">
        <v>0</v>
      </c>
      <c r="G279" s="135" t="s">
        <v>17</v>
      </c>
      <c r="H279" s="71">
        <f>D279*F279</f>
        <v>0</v>
      </c>
      <c r="J279" s="121"/>
      <c r="K279" s="121"/>
    </row>
    <row r="280" spans="1:11" s="45" customFormat="1">
      <c r="A280" s="63"/>
      <c r="B280" s="12"/>
      <c r="C280" s="49"/>
      <c r="D280" s="17"/>
      <c r="E280" s="50"/>
      <c r="F280" s="17"/>
      <c r="G280" s="50"/>
      <c r="H280" s="17"/>
      <c r="J280" s="121"/>
      <c r="K280" s="121"/>
    </row>
    <row r="281" spans="1:11" s="45" customFormat="1">
      <c r="A281" s="63"/>
      <c r="B281" s="12"/>
      <c r="C281" s="49"/>
      <c r="D281" s="17"/>
      <c r="E281" s="50"/>
      <c r="F281" s="17"/>
      <c r="G281" s="50"/>
      <c r="H281" s="17"/>
      <c r="J281" s="121"/>
      <c r="K281" s="121"/>
    </row>
    <row r="282" spans="1:11" s="45" customFormat="1" ht="38.25">
      <c r="A282" s="13" t="s">
        <v>486</v>
      </c>
      <c r="B282" s="12" t="s">
        <v>103</v>
      </c>
      <c r="C282" s="49"/>
      <c r="D282" s="17"/>
      <c r="E282" s="50"/>
      <c r="F282" s="17"/>
      <c r="G282" s="50"/>
      <c r="H282" s="17"/>
      <c r="J282" s="121"/>
      <c r="K282" s="121"/>
    </row>
    <row r="283" spans="1:11" s="45" customFormat="1">
      <c r="A283" s="63"/>
      <c r="B283" s="12"/>
      <c r="C283" s="49"/>
      <c r="D283" s="17"/>
      <c r="E283" s="50"/>
      <c r="F283" s="17"/>
      <c r="G283" s="50"/>
      <c r="H283" s="17"/>
      <c r="J283" s="121"/>
      <c r="K283" s="121"/>
    </row>
    <row r="284" spans="1:11" s="45" customFormat="1">
      <c r="A284" s="53"/>
      <c r="B284" s="15" t="s">
        <v>438</v>
      </c>
      <c r="C284" s="67" t="s">
        <v>25</v>
      </c>
      <c r="D284" s="16">
        <v>6</v>
      </c>
      <c r="E284" s="135" t="s">
        <v>16</v>
      </c>
      <c r="F284" s="70">
        <v>0</v>
      </c>
      <c r="G284" s="135" t="s">
        <v>17</v>
      </c>
      <c r="H284" s="71">
        <f>D284*F284</f>
        <v>0</v>
      </c>
      <c r="J284" s="121"/>
      <c r="K284" s="121"/>
    </row>
    <row r="285" spans="1:11" s="45" customFormat="1">
      <c r="A285" s="63"/>
      <c r="B285" s="12"/>
      <c r="C285" s="49"/>
      <c r="D285" s="17"/>
      <c r="E285" s="50"/>
      <c r="F285" s="17"/>
      <c r="G285" s="50"/>
      <c r="H285" s="17"/>
      <c r="J285" s="121"/>
      <c r="K285" s="121"/>
    </row>
    <row r="286" spans="1:11" s="45" customFormat="1">
      <c r="A286" s="63"/>
      <c r="B286" s="12"/>
      <c r="C286" s="49"/>
      <c r="D286" s="17"/>
      <c r="E286" s="50"/>
      <c r="F286" s="17"/>
      <c r="G286" s="50"/>
      <c r="H286" s="17"/>
      <c r="J286" s="121"/>
      <c r="K286" s="121"/>
    </row>
    <row r="287" spans="1:11" s="45" customFormat="1" ht="38.25">
      <c r="A287" s="13" t="s">
        <v>487</v>
      </c>
      <c r="B287" s="12" t="s">
        <v>104</v>
      </c>
      <c r="C287" s="49"/>
      <c r="D287" s="17"/>
      <c r="E287" s="50"/>
      <c r="F287" s="17"/>
      <c r="G287" s="50"/>
      <c r="H287" s="17"/>
      <c r="J287" s="121"/>
      <c r="K287" s="121"/>
    </row>
    <row r="288" spans="1:11" s="45" customFormat="1">
      <c r="A288" s="63"/>
      <c r="B288" s="12"/>
      <c r="C288" s="49"/>
      <c r="D288" s="17"/>
      <c r="E288" s="50"/>
      <c r="F288" s="17"/>
      <c r="G288" s="50"/>
      <c r="H288" s="17"/>
      <c r="J288" s="121"/>
      <c r="K288" s="121"/>
    </row>
    <row r="289" spans="1:11" s="45" customFormat="1">
      <c r="A289" s="53"/>
      <c r="B289" s="15" t="s">
        <v>439</v>
      </c>
      <c r="C289" s="67" t="s">
        <v>25</v>
      </c>
      <c r="D289" s="16">
        <v>2</v>
      </c>
      <c r="E289" s="135" t="s">
        <v>16</v>
      </c>
      <c r="F289" s="70">
        <v>0</v>
      </c>
      <c r="G289" s="135" t="s">
        <v>17</v>
      </c>
      <c r="H289" s="71">
        <f>D289*F289</f>
        <v>0</v>
      </c>
      <c r="J289" s="121"/>
      <c r="K289" s="121"/>
    </row>
    <row r="290" spans="1:11" s="45" customFormat="1">
      <c r="A290" s="22"/>
      <c r="B290" s="23"/>
      <c r="C290" s="64"/>
      <c r="D290" s="27"/>
      <c r="E290" s="65"/>
      <c r="F290" s="66"/>
      <c r="G290" s="65"/>
      <c r="H290" s="27"/>
      <c r="J290" s="121"/>
      <c r="K290" s="121"/>
    </row>
    <row r="291" spans="1:11" s="45" customFormat="1">
      <c r="A291" s="22"/>
      <c r="B291" s="23"/>
      <c r="C291" s="64"/>
      <c r="D291" s="27"/>
      <c r="E291" s="65"/>
      <c r="F291" s="66"/>
      <c r="G291" s="65"/>
      <c r="H291" s="27"/>
      <c r="J291" s="121"/>
      <c r="K291" s="121"/>
    </row>
    <row r="292" spans="1:11" s="45" customFormat="1" ht="63.75">
      <c r="A292" s="13" t="s">
        <v>488</v>
      </c>
      <c r="B292" s="12" t="s">
        <v>46</v>
      </c>
      <c r="C292" s="49"/>
      <c r="D292" s="17"/>
      <c r="E292" s="50"/>
      <c r="F292" s="17"/>
      <c r="G292" s="50"/>
      <c r="H292" s="17"/>
      <c r="J292" s="121"/>
      <c r="K292" s="121"/>
    </row>
    <row r="293" spans="1:11" s="45" customFormat="1">
      <c r="A293" s="63"/>
      <c r="B293" s="12"/>
      <c r="C293" s="49"/>
      <c r="D293" s="17"/>
      <c r="E293" s="50"/>
      <c r="F293" s="17"/>
      <c r="G293" s="50"/>
      <c r="H293" s="17"/>
      <c r="J293" s="121"/>
      <c r="K293" s="121"/>
    </row>
    <row r="294" spans="1:11" s="45" customFormat="1" ht="15">
      <c r="A294" s="53"/>
      <c r="B294" s="33" t="s">
        <v>379</v>
      </c>
      <c r="C294" s="67" t="s">
        <v>211</v>
      </c>
      <c r="D294" s="16">
        <v>112</v>
      </c>
      <c r="E294" s="69" t="s">
        <v>16</v>
      </c>
      <c r="F294" s="70">
        <v>0</v>
      </c>
      <c r="G294" s="69" t="s">
        <v>17</v>
      </c>
      <c r="H294" s="71">
        <f>D294*F294</f>
        <v>0</v>
      </c>
      <c r="J294" s="121"/>
      <c r="K294" s="121"/>
    </row>
    <row r="295" spans="1:11" s="45" customFormat="1">
      <c r="A295" s="22"/>
      <c r="B295" s="23"/>
      <c r="C295" s="64"/>
      <c r="D295" s="27"/>
      <c r="E295" s="65"/>
      <c r="F295" s="66"/>
      <c r="G295" s="65"/>
      <c r="H295" s="27"/>
      <c r="J295" s="121"/>
      <c r="K295" s="121"/>
    </row>
    <row r="296" spans="1:11" s="45" customFormat="1">
      <c r="A296" s="22"/>
      <c r="B296" s="23"/>
      <c r="C296" s="64"/>
      <c r="D296" s="27"/>
      <c r="E296" s="65"/>
      <c r="F296" s="66"/>
      <c r="G296" s="65"/>
      <c r="H296" s="27"/>
      <c r="J296" s="121"/>
      <c r="K296" s="121"/>
    </row>
    <row r="297" spans="1:11" s="47" customFormat="1" ht="63.75">
      <c r="A297" s="13" t="s">
        <v>489</v>
      </c>
      <c r="B297" s="12" t="s">
        <v>269</v>
      </c>
      <c r="C297" s="49"/>
      <c r="D297" s="17"/>
      <c r="E297" s="50"/>
      <c r="F297" s="17"/>
      <c r="G297" s="50"/>
      <c r="H297" s="17"/>
    </row>
    <row r="298" spans="1:11" s="47" customFormat="1">
      <c r="A298" s="63"/>
      <c r="B298" s="12"/>
      <c r="C298" s="49"/>
      <c r="D298" s="17"/>
      <c r="E298" s="50"/>
      <c r="F298" s="17"/>
      <c r="G298" s="50"/>
      <c r="H298" s="17"/>
    </row>
    <row r="299" spans="1:11" s="52" customFormat="1" ht="15">
      <c r="A299" s="53"/>
      <c r="B299" s="34" t="s">
        <v>270</v>
      </c>
      <c r="C299" s="72" t="s">
        <v>211</v>
      </c>
      <c r="D299" s="16">
        <v>112</v>
      </c>
      <c r="E299" s="69" t="s">
        <v>16</v>
      </c>
      <c r="F299" s="70">
        <v>0</v>
      </c>
      <c r="G299" s="69" t="s">
        <v>17</v>
      </c>
      <c r="H299" s="71">
        <f>D299*F299</f>
        <v>0</v>
      </c>
    </row>
    <row r="300" spans="1:11" s="47" customFormat="1">
      <c r="A300" s="22"/>
      <c r="B300" s="23"/>
      <c r="C300" s="64"/>
      <c r="D300" s="27"/>
      <c r="E300" s="65"/>
      <c r="F300" s="66"/>
      <c r="G300" s="65"/>
      <c r="H300" s="27"/>
    </row>
    <row r="301" spans="1:11" s="45" customFormat="1">
      <c r="A301" s="22"/>
      <c r="B301" s="23"/>
      <c r="C301" s="64"/>
      <c r="D301" s="27"/>
      <c r="E301" s="65"/>
      <c r="F301" s="66"/>
      <c r="G301" s="65"/>
      <c r="H301" s="27"/>
      <c r="J301" s="121"/>
      <c r="K301" s="121"/>
    </row>
    <row r="302" spans="1:11" s="45" customFormat="1" ht="89.25">
      <c r="A302" s="13" t="s">
        <v>490</v>
      </c>
      <c r="B302" s="12" t="s">
        <v>40</v>
      </c>
      <c r="C302" s="49"/>
      <c r="D302" s="17"/>
      <c r="E302" s="50"/>
      <c r="F302" s="17"/>
      <c r="G302" s="50"/>
      <c r="H302" s="17"/>
      <c r="J302" s="121"/>
      <c r="K302" s="121"/>
    </row>
    <row r="303" spans="1:11" s="45" customFormat="1">
      <c r="A303" s="63"/>
      <c r="B303" s="12"/>
      <c r="C303" s="49"/>
      <c r="D303" s="17"/>
      <c r="E303" s="50"/>
      <c r="F303" s="17"/>
      <c r="G303" s="50"/>
      <c r="H303" s="17"/>
      <c r="J303" s="121"/>
      <c r="K303" s="121"/>
    </row>
    <row r="304" spans="1:11" s="45" customFormat="1">
      <c r="A304" s="53"/>
      <c r="B304" s="34" t="s">
        <v>41</v>
      </c>
      <c r="C304" s="67" t="s">
        <v>42</v>
      </c>
      <c r="D304" s="16">
        <v>10</v>
      </c>
      <c r="E304" s="135" t="s">
        <v>16</v>
      </c>
      <c r="F304" s="70">
        <v>0</v>
      </c>
      <c r="G304" s="135" t="s">
        <v>17</v>
      </c>
      <c r="H304" s="71">
        <f>D304*F304</f>
        <v>0</v>
      </c>
      <c r="J304" s="121"/>
      <c r="K304" s="121"/>
    </row>
    <row r="305" spans="1:11" s="45" customFormat="1">
      <c r="A305" s="22"/>
      <c r="B305" s="23"/>
      <c r="C305" s="64"/>
      <c r="D305" s="27"/>
      <c r="E305" s="65"/>
      <c r="F305" s="66"/>
      <c r="G305" s="65"/>
      <c r="H305" s="27"/>
      <c r="J305" s="121"/>
      <c r="K305" s="121"/>
    </row>
    <row r="306" spans="1:11" s="45" customFormat="1">
      <c r="A306" s="53"/>
      <c r="B306" s="34" t="s">
        <v>43</v>
      </c>
      <c r="C306" s="67" t="s">
        <v>42</v>
      </c>
      <c r="D306" s="16">
        <v>10</v>
      </c>
      <c r="E306" s="135" t="s">
        <v>16</v>
      </c>
      <c r="F306" s="70">
        <v>0</v>
      </c>
      <c r="G306" s="135" t="s">
        <v>17</v>
      </c>
      <c r="H306" s="71">
        <f>D306*F306</f>
        <v>0</v>
      </c>
      <c r="J306" s="121"/>
      <c r="K306" s="121"/>
    </row>
    <row r="307" spans="1:11" s="45" customFormat="1">
      <c r="A307" s="63"/>
      <c r="B307" s="12"/>
      <c r="C307" s="49"/>
      <c r="D307" s="17"/>
      <c r="E307" s="50"/>
      <c r="F307" s="17"/>
      <c r="G307" s="50"/>
      <c r="H307" s="17"/>
      <c r="J307" s="121"/>
      <c r="K307" s="121"/>
    </row>
    <row r="308" spans="1:11" s="45" customFormat="1">
      <c r="A308" s="53"/>
      <c r="B308" s="34" t="s">
        <v>44</v>
      </c>
      <c r="C308" s="67" t="s">
        <v>45</v>
      </c>
      <c r="D308" s="140"/>
      <c r="E308" s="135"/>
      <c r="F308" s="70"/>
      <c r="G308" s="135"/>
      <c r="H308" s="71">
        <f>SUM(H304+H306)*20%</f>
        <v>0</v>
      </c>
      <c r="J308" s="121"/>
      <c r="K308" s="121"/>
    </row>
    <row r="309" spans="1:11" s="45" customFormat="1" ht="7.5" customHeight="1">
      <c r="A309" s="22"/>
      <c r="B309" s="23"/>
      <c r="C309" s="64"/>
      <c r="D309" s="27"/>
      <c r="E309" s="65"/>
      <c r="F309" s="66"/>
      <c r="G309" s="65"/>
      <c r="H309" s="27"/>
      <c r="J309" s="121"/>
      <c r="K309" s="121"/>
    </row>
    <row r="310" spans="1:11" s="45" customFormat="1">
      <c r="A310" s="22"/>
      <c r="B310" s="23"/>
      <c r="C310" s="64"/>
      <c r="D310" s="27"/>
      <c r="E310" s="65"/>
      <c r="F310" s="66"/>
      <c r="G310" s="65"/>
      <c r="H310" s="27"/>
      <c r="J310" s="121"/>
      <c r="K310" s="121"/>
    </row>
    <row r="311" spans="1:11" s="47" customFormat="1" ht="13.5" thickBot="1">
      <c r="A311" s="57"/>
      <c r="B311" s="28" t="s">
        <v>47</v>
      </c>
      <c r="C311" s="29"/>
      <c r="D311" s="29"/>
      <c r="E311" s="29"/>
      <c r="F311" s="58"/>
      <c r="G311" s="29"/>
      <c r="H311" s="59">
        <f>SUM(H212:H309)</f>
        <v>0</v>
      </c>
    </row>
    <row r="312" spans="1:11" s="45" customFormat="1" ht="13.5" thickTop="1">
      <c r="A312" s="267"/>
      <c r="B312" s="271"/>
      <c r="C312" s="165"/>
      <c r="D312" s="165"/>
      <c r="E312" s="165"/>
      <c r="F312" s="194"/>
      <c r="G312" s="165"/>
      <c r="H312" s="165"/>
      <c r="J312" s="121"/>
      <c r="K312" s="121"/>
    </row>
    <row r="313" spans="1:11" s="45" customFormat="1">
      <c r="A313" s="267"/>
      <c r="B313" s="271"/>
      <c r="C313" s="165"/>
      <c r="D313" s="165"/>
      <c r="E313" s="165"/>
      <c r="F313" s="194"/>
      <c r="G313" s="165"/>
      <c r="H313" s="165"/>
      <c r="J313" s="121"/>
      <c r="K313" s="121"/>
    </row>
    <row r="314" spans="1:11" s="45" customFormat="1">
      <c r="A314" s="267"/>
      <c r="B314" s="271"/>
      <c r="C314" s="165"/>
      <c r="D314" s="165"/>
      <c r="E314" s="165"/>
      <c r="F314" s="194"/>
      <c r="G314" s="165"/>
      <c r="H314" s="165"/>
      <c r="J314" s="121"/>
      <c r="K314" s="121"/>
    </row>
    <row r="315" spans="1:11" s="47" customFormat="1">
      <c r="A315" s="136" t="s">
        <v>410</v>
      </c>
      <c r="B315" s="380" t="s">
        <v>396</v>
      </c>
      <c r="C315" s="380"/>
      <c r="D315" s="93"/>
      <c r="E315" s="93"/>
      <c r="F315" s="95"/>
      <c r="G315" s="93"/>
      <c r="H315" s="93"/>
    </row>
    <row r="316" spans="1:11" s="45" customFormat="1">
      <c r="A316" s="102"/>
      <c r="B316" s="103"/>
      <c r="C316" s="104"/>
      <c r="D316" s="164"/>
      <c r="E316" s="165"/>
      <c r="F316" s="106"/>
      <c r="G316" s="165"/>
      <c r="H316" s="105"/>
      <c r="J316" s="121"/>
      <c r="K316" s="121"/>
    </row>
    <row r="317" spans="1:11" s="45" customFormat="1">
      <c r="A317" s="102"/>
      <c r="B317" s="103"/>
      <c r="C317" s="104"/>
      <c r="D317" s="164"/>
      <c r="E317" s="165"/>
      <c r="F317" s="106"/>
      <c r="G317" s="165"/>
      <c r="H317" s="105"/>
      <c r="J317" s="121"/>
      <c r="K317" s="121"/>
    </row>
    <row r="318" spans="1:11" s="45" customFormat="1">
      <c r="A318" s="22"/>
      <c r="B318" s="23"/>
      <c r="C318" s="64"/>
      <c r="D318" s="27"/>
      <c r="E318" s="65"/>
      <c r="F318" s="66"/>
      <c r="G318" s="65"/>
      <c r="H318" s="27"/>
      <c r="J318" s="121"/>
      <c r="K318" s="121"/>
    </row>
    <row r="319" spans="1:11" s="47" customFormat="1" ht="135.75" customHeight="1">
      <c r="A319" s="13" t="s">
        <v>491</v>
      </c>
      <c r="B319" s="12" t="s">
        <v>434</v>
      </c>
      <c r="C319" s="49"/>
      <c r="D319" s="17"/>
      <c r="E319" s="50"/>
      <c r="F319" s="17"/>
      <c r="G319" s="50"/>
      <c r="H319" s="17"/>
    </row>
    <row r="320" spans="1:11" s="47" customFormat="1">
      <c r="A320" s="63"/>
      <c r="B320" s="12"/>
      <c r="C320" s="49"/>
      <c r="D320" s="17"/>
      <c r="E320" s="50"/>
      <c r="F320" s="17"/>
      <c r="G320" s="50"/>
      <c r="H320" s="17"/>
    </row>
    <row r="321" spans="1:11" s="47" customFormat="1" ht="15">
      <c r="A321" s="53"/>
      <c r="B321" s="33" t="s">
        <v>435</v>
      </c>
      <c r="C321" s="67" t="s">
        <v>271</v>
      </c>
      <c r="D321" s="16">
        <v>68</v>
      </c>
      <c r="E321" s="69" t="s">
        <v>16</v>
      </c>
      <c r="F321" s="70">
        <v>0</v>
      </c>
      <c r="G321" s="69" t="s">
        <v>17</v>
      </c>
      <c r="H321" s="71">
        <f>D321*F321</f>
        <v>0</v>
      </c>
    </row>
    <row r="322" spans="1:11" s="47" customFormat="1">
      <c r="A322" s="22"/>
      <c r="B322" s="23"/>
      <c r="C322" s="64"/>
      <c r="D322" s="27"/>
      <c r="E322" s="65"/>
      <c r="F322" s="66"/>
      <c r="G322" s="65"/>
      <c r="H322" s="27"/>
    </row>
    <row r="323" spans="1:11" s="47" customFormat="1">
      <c r="A323" s="22"/>
      <c r="B323" s="23"/>
      <c r="C323" s="64"/>
      <c r="D323" s="27"/>
      <c r="E323" s="65"/>
      <c r="F323" s="66"/>
      <c r="G323" s="65"/>
      <c r="H323" s="27"/>
    </row>
    <row r="324" spans="1:11" s="45" customFormat="1" ht="127.5">
      <c r="A324" s="13" t="s">
        <v>492</v>
      </c>
      <c r="B324" s="12" t="s">
        <v>393</v>
      </c>
      <c r="C324" s="49"/>
      <c r="D324" s="17"/>
      <c r="E324" s="50"/>
      <c r="F324" s="17"/>
      <c r="G324" s="50"/>
      <c r="H324" s="17"/>
      <c r="J324" s="121"/>
      <c r="K324" s="121"/>
    </row>
    <row r="325" spans="1:11" s="45" customFormat="1">
      <c r="A325" s="63"/>
      <c r="B325" s="12"/>
      <c r="C325" s="49"/>
      <c r="D325" s="17"/>
      <c r="E325" s="50"/>
      <c r="F325" s="17"/>
      <c r="G325" s="50"/>
      <c r="H325" s="17"/>
      <c r="J325" s="121"/>
      <c r="K325" s="121"/>
    </row>
    <row r="326" spans="1:11" s="45" customFormat="1">
      <c r="A326" s="53"/>
      <c r="B326" s="180" t="s">
        <v>395</v>
      </c>
      <c r="C326" s="67" t="s">
        <v>25</v>
      </c>
      <c r="D326" s="16">
        <v>2</v>
      </c>
      <c r="E326" s="69" t="s">
        <v>16</v>
      </c>
      <c r="F326" s="70">
        <v>0</v>
      </c>
      <c r="G326" s="69" t="s">
        <v>17</v>
      </c>
      <c r="H326" s="71">
        <f>D326*F326</f>
        <v>0</v>
      </c>
      <c r="J326" s="121"/>
      <c r="K326" s="121"/>
    </row>
    <row r="327" spans="1:11" s="45" customFormat="1">
      <c r="A327" s="22"/>
      <c r="B327" s="23"/>
      <c r="C327" s="64"/>
      <c r="D327" s="27"/>
      <c r="E327" s="65"/>
      <c r="F327" s="66"/>
      <c r="G327" s="65"/>
      <c r="H327" s="27"/>
      <c r="J327" s="121"/>
      <c r="K327" s="121"/>
    </row>
    <row r="328" spans="1:11" s="45" customFormat="1">
      <c r="A328" s="22"/>
      <c r="B328" s="23"/>
      <c r="C328" s="64"/>
      <c r="D328" s="27"/>
      <c r="E328" s="65"/>
      <c r="F328" s="66"/>
      <c r="G328" s="65"/>
      <c r="H328" s="27"/>
      <c r="J328" s="121"/>
      <c r="K328" s="121"/>
    </row>
    <row r="329" spans="1:11" s="45" customFormat="1" ht="229.5">
      <c r="A329" s="13" t="s">
        <v>493</v>
      </c>
      <c r="B329" s="12" t="s">
        <v>394</v>
      </c>
      <c r="C329" s="49"/>
      <c r="D329" s="17"/>
      <c r="E329" s="50"/>
      <c r="F329" s="17"/>
      <c r="G329" s="50"/>
      <c r="H329" s="17"/>
      <c r="J329" s="121"/>
      <c r="K329" s="121"/>
    </row>
    <row r="330" spans="1:11" s="45" customFormat="1">
      <c r="A330" s="63"/>
      <c r="B330" s="12"/>
      <c r="C330" s="49"/>
      <c r="D330" s="17"/>
      <c r="E330" s="50"/>
      <c r="F330" s="17"/>
      <c r="G330" s="50"/>
      <c r="H330" s="17"/>
      <c r="J330" s="121"/>
      <c r="K330" s="121"/>
    </row>
    <row r="331" spans="1:11" s="45" customFormat="1">
      <c r="A331" s="53"/>
      <c r="B331" s="180" t="s">
        <v>383</v>
      </c>
      <c r="C331" s="67" t="s">
        <v>25</v>
      </c>
      <c r="D331" s="16">
        <v>1</v>
      </c>
      <c r="E331" s="69" t="s">
        <v>16</v>
      </c>
      <c r="F331" s="70">
        <v>0</v>
      </c>
      <c r="G331" s="69" t="s">
        <v>17</v>
      </c>
      <c r="H331" s="71">
        <f>D331*F331</f>
        <v>0</v>
      </c>
      <c r="J331" s="121"/>
      <c r="K331" s="121"/>
    </row>
    <row r="332" spans="1:11" s="45" customFormat="1">
      <c r="A332" s="22"/>
      <c r="B332" s="23"/>
      <c r="C332" s="64"/>
      <c r="D332" s="27"/>
      <c r="E332" s="65"/>
      <c r="F332" s="66"/>
      <c r="G332" s="65"/>
      <c r="H332" s="27"/>
      <c r="J332" s="121"/>
      <c r="K332" s="121"/>
    </row>
    <row r="333" spans="1:11" s="45" customFormat="1">
      <c r="A333" s="22"/>
      <c r="B333" s="23"/>
      <c r="C333" s="64"/>
      <c r="D333" s="27"/>
      <c r="E333" s="65"/>
      <c r="F333" s="66"/>
      <c r="G333" s="65"/>
      <c r="H333" s="27"/>
      <c r="J333" s="121"/>
      <c r="K333" s="121"/>
    </row>
    <row r="334" spans="1:11" s="45" customFormat="1" ht="110.25" customHeight="1">
      <c r="A334" s="13" t="s">
        <v>494</v>
      </c>
      <c r="B334" s="12" t="s">
        <v>387</v>
      </c>
      <c r="C334" s="49"/>
      <c r="D334" s="17"/>
      <c r="E334" s="50"/>
      <c r="F334" s="17"/>
      <c r="G334" s="50"/>
      <c r="H334" s="17"/>
      <c r="J334" s="121"/>
      <c r="K334" s="121"/>
    </row>
    <row r="335" spans="1:11" s="45" customFormat="1">
      <c r="A335" s="63"/>
      <c r="B335" s="12" t="s">
        <v>380</v>
      </c>
      <c r="C335" s="49"/>
      <c r="D335" s="17"/>
      <c r="E335" s="50"/>
      <c r="F335" s="17"/>
      <c r="G335" s="50"/>
      <c r="H335" s="17"/>
      <c r="J335" s="121"/>
      <c r="K335" s="121"/>
    </row>
    <row r="336" spans="1:11" s="45" customFormat="1">
      <c r="A336" s="63"/>
      <c r="B336" s="12"/>
      <c r="C336" s="49"/>
      <c r="D336" s="17"/>
      <c r="E336" s="50"/>
      <c r="F336" s="17"/>
      <c r="G336" s="50"/>
      <c r="H336" s="17"/>
      <c r="J336" s="121"/>
      <c r="K336" s="121"/>
    </row>
    <row r="337" spans="1:11" s="45" customFormat="1" ht="15">
      <c r="A337" s="53"/>
      <c r="B337" s="33" t="s">
        <v>382</v>
      </c>
      <c r="C337" s="67" t="s">
        <v>296</v>
      </c>
      <c r="D337" s="16">
        <v>17.149999999999999</v>
      </c>
      <c r="E337" s="69" t="s">
        <v>16</v>
      </c>
      <c r="F337" s="70">
        <v>0</v>
      </c>
      <c r="G337" s="69" t="s">
        <v>17</v>
      </c>
      <c r="H337" s="71">
        <f>D337*F337</f>
        <v>0</v>
      </c>
      <c r="J337" s="121"/>
      <c r="K337" s="121"/>
    </row>
    <row r="338" spans="1:11" s="45" customFormat="1" ht="15">
      <c r="A338" s="53"/>
      <c r="B338" s="33" t="s">
        <v>381</v>
      </c>
      <c r="C338" s="67" t="s">
        <v>296</v>
      </c>
      <c r="D338" s="16">
        <v>12</v>
      </c>
      <c r="E338" s="69" t="s">
        <v>16</v>
      </c>
      <c r="F338" s="70">
        <v>0</v>
      </c>
      <c r="G338" s="69" t="s">
        <v>17</v>
      </c>
      <c r="H338" s="71">
        <f>D338*F338</f>
        <v>0</v>
      </c>
      <c r="J338" s="121"/>
      <c r="K338" s="121"/>
    </row>
    <row r="339" spans="1:11" s="45" customFormat="1">
      <c r="A339" s="22"/>
      <c r="B339" s="23"/>
      <c r="C339" s="64"/>
      <c r="D339" s="27"/>
      <c r="E339" s="65"/>
      <c r="F339" s="66"/>
      <c r="G339" s="65"/>
      <c r="H339" s="27"/>
      <c r="J339" s="121"/>
      <c r="K339" s="121"/>
    </row>
    <row r="340" spans="1:11" s="45" customFormat="1">
      <c r="A340" s="22"/>
      <c r="B340" s="23"/>
      <c r="C340" s="64"/>
      <c r="D340" s="27"/>
      <c r="E340" s="65"/>
      <c r="F340" s="66"/>
      <c r="G340" s="65"/>
      <c r="H340" s="27"/>
      <c r="J340" s="121"/>
      <c r="K340" s="121"/>
    </row>
    <row r="341" spans="1:11" s="45" customFormat="1" ht="167.25" customHeight="1">
      <c r="A341" s="13" t="s">
        <v>495</v>
      </c>
      <c r="B341" s="12" t="s">
        <v>388</v>
      </c>
      <c r="C341" s="49"/>
      <c r="D341" s="17"/>
      <c r="E341" s="50"/>
      <c r="F341" s="17"/>
      <c r="G341" s="50"/>
      <c r="H341" s="17"/>
      <c r="J341" s="121"/>
      <c r="K341" s="121"/>
    </row>
    <row r="342" spans="1:11" s="45" customFormat="1">
      <c r="A342" s="63"/>
      <c r="B342" s="12" t="s">
        <v>389</v>
      </c>
      <c r="C342" s="49"/>
      <c r="D342" s="17"/>
      <c r="E342" s="50"/>
      <c r="F342" s="17"/>
      <c r="G342" s="50"/>
      <c r="H342" s="17"/>
      <c r="J342" s="121"/>
      <c r="K342" s="121"/>
    </row>
    <row r="343" spans="1:11" s="45" customFormat="1">
      <c r="A343" s="63"/>
      <c r="B343" s="12"/>
      <c r="C343" s="49"/>
      <c r="D343" s="17"/>
      <c r="E343" s="50"/>
      <c r="F343" s="17"/>
      <c r="G343" s="50"/>
      <c r="H343" s="17"/>
      <c r="J343" s="121"/>
      <c r="K343" s="121"/>
    </row>
    <row r="344" spans="1:11" s="45" customFormat="1" ht="15">
      <c r="A344" s="53"/>
      <c r="B344" s="33" t="s">
        <v>390</v>
      </c>
      <c r="C344" s="67" t="s">
        <v>296</v>
      </c>
      <c r="D344" s="16">
        <v>15</v>
      </c>
      <c r="E344" s="69" t="s">
        <v>16</v>
      </c>
      <c r="F344" s="70">
        <v>0</v>
      </c>
      <c r="G344" s="69" t="s">
        <v>17</v>
      </c>
      <c r="H344" s="71">
        <f>D344*F344</f>
        <v>0</v>
      </c>
      <c r="J344" s="121"/>
      <c r="K344" s="121"/>
    </row>
    <row r="345" spans="1:11" s="45" customFormat="1">
      <c r="A345" s="22"/>
      <c r="B345" s="23"/>
      <c r="C345" s="64"/>
      <c r="D345" s="27"/>
      <c r="E345" s="65"/>
      <c r="F345" s="66"/>
      <c r="G345" s="65"/>
      <c r="H345" s="27"/>
      <c r="J345" s="121"/>
      <c r="K345" s="121"/>
    </row>
    <row r="346" spans="1:11" s="45" customFormat="1">
      <c r="A346" s="22"/>
      <c r="B346" s="23"/>
      <c r="C346" s="64"/>
      <c r="D346" s="27"/>
      <c r="E346" s="65"/>
      <c r="F346" s="66"/>
      <c r="G346" s="65"/>
      <c r="H346" s="27"/>
      <c r="J346" s="121"/>
      <c r="K346" s="121"/>
    </row>
    <row r="347" spans="1:11" s="45" customFormat="1" ht="197.25" customHeight="1">
      <c r="A347" s="13" t="s">
        <v>496</v>
      </c>
      <c r="B347" s="12" t="s">
        <v>440</v>
      </c>
      <c r="C347" s="49"/>
      <c r="D347" s="17"/>
      <c r="E347" s="50"/>
      <c r="F347" s="17"/>
      <c r="G347" s="50"/>
      <c r="H347" s="17"/>
      <c r="J347" s="121"/>
      <c r="K347" s="121"/>
    </row>
    <row r="348" spans="1:11" s="45" customFormat="1">
      <c r="A348" s="63"/>
      <c r="B348" s="12"/>
      <c r="C348" s="49"/>
      <c r="D348" s="17"/>
      <c r="E348" s="50"/>
      <c r="F348" s="17"/>
      <c r="G348" s="50"/>
      <c r="H348" s="17"/>
      <c r="J348" s="121"/>
      <c r="K348" s="121"/>
    </row>
    <row r="349" spans="1:11" s="45" customFormat="1">
      <c r="A349" s="53"/>
      <c r="B349" s="273" t="s">
        <v>397</v>
      </c>
      <c r="C349" s="75" t="s">
        <v>25</v>
      </c>
      <c r="D349" s="16">
        <v>1</v>
      </c>
      <c r="E349" s="76" t="s">
        <v>16</v>
      </c>
      <c r="F349" s="181">
        <v>0</v>
      </c>
      <c r="G349" s="76" t="s">
        <v>17</v>
      </c>
      <c r="H349" s="182">
        <f>D349*F349</f>
        <v>0</v>
      </c>
      <c r="J349" s="121"/>
      <c r="K349" s="121"/>
    </row>
    <row r="350" spans="1:11" s="45" customFormat="1">
      <c r="A350" s="22"/>
      <c r="B350" s="23"/>
      <c r="C350" s="64"/>
      <c r="D350" s="27"/>
      <c r="E350" s="65"/>
      <c r="F350" s="66"/>
      <c r="G350" s="65"/>
      <c r="H350" s="27"/>
      <c r="J350" s="121"/>
      <c r="K350" s="121"/>
    </row>
    <row r="351" spans="1:11" s="45" customFormat="1">
      <c r="A351" s="22"/>
      <c r="B351" s="23"/>
      <c r="C351" s="64"/>
      <c r="D351" s="27"/>
      <c r="E351" s="65"/>
      <c r="F351" s="66"/>
      <c r="G351" s="65"/>
      <c r="H351" s="27"/>
      <c r="J351" s="121"/>
      <c r="K351" s="121"/>
    </row>
    <row r="352" spans="1:11" s="45" customFormat="1" ht="63.75">
      <c r="A352" s="13" t="s">
        <v>497</v>
      </c>
      <c r="B352" s="12" t="s">
        <v>398</v>
      </c>
      <c r="C352" s="49"/>
      <c r="D352" s="17"/>
      <c r="E352" s="50"/>
      <c r="F352" s="17"/>
      <c r="G352" s="50"/>
      <c r="H352" s="17"/>
      <c r="J352" s="121"/>
      <c r="K352" s="121"/>
    </row>
    <row r="353" spans="1:11" s="45" customFormat="1">
      <c r="A353" s="63"/>
      <c r="B353" s="12"/>
      <c r="C353" s="49"/>
      <c r="D353" s="17"/>
      <c r="E353" s="50"/>
      <c r="F353" s="17"/>
      <c r="G353" s="50"/>
      <c r="H353" s="17"/>
      <c r="J353" s="121"/>
      <c r="K353" s="121"/>
    </row>
    <row r="354" spans="1:11" s="45" customFormat="1">
      <c r="A354" s="53"/>
      <c r="B354" s="273" t="s">
        <v>399</v>
      </c>
      <c r="C354" s="75" t="s">
        <v>25</v>
      </c>
      <c r="D354" s="16">
        <v>1</v>
      </c>
      <c r="E354" s="76" t="s">
        <v>16</v>
      </c>
      <c r="F354" s="181">
        <v>0</v>
      </c>
      <c r="G354" s="76" t="s">
        <v>17</v>
      </c>
      <c r="H354" s="182">
        <f>D354*F354</f>
        <v>0</v>
      </c>
      <c r="J354" s="121"/>
      <c r="K354" s="121"/>
    </row>
    <row r="355" spans="1:11" s="45" customFormat="1">
      <c r="A355" s="22"/>
      <c r="B355" s="23"/>
      <c r="C355" s="64"/>
      <c r="D355" s="27"/>
      <c r="E355" s="65"/>
      <c r="F355" s="66"/>
      <c r="G355" s="65"/>
      <c r="H355" s="27"/>
      <c r="J355" s="121"/>
      <c r="K355" s="121"/>
    </row>
    <row r="356" spans="1:11" s="45" customFormat="1">
      <c r="A356" s="22"/>
      <c r="B356" s="23"/>
      <c r="C356" s="64"/>
      <c r="D356" s="27"/>
      <c r="E356" s="65"/>
      <c r="F356" s="66"/>
      <c r="G356" s="65"/>
      <c r="H356" s="27"/>
      <c r="J356" s="121"/>
      <c r="K356" s="121"/>
    </row>
    <row r="357" spans="1:11" s="45" customFormat="1" ht="76.5">
      <c r="A357" s="13" t="s">
        <v>498</v>
      </c>
      <c r="B357" s="12" t="s">
        <v>385</v>
      </c>
      <c r="C357" s="49"/>
      <c r="D357" s="17"/>
      <c r="E357" s="50"/>
      <c r="F357" s="17"/>
      <c r="G357" s="50"/>
      <c r="H357" s="17"/>
      <c r="J357" s="121"/>
      <c r="K357" s="121"/>
    </row>
    <row r="358" spans="1:11" s="45" customFormat="1">
      <c r="A358" s="63"/>
      <c r="B358" s="12"/>
      <c r="C358" s="49"/>
      <c r="D358" s="17"/>
      <c r="E358" s="50"/>
      <c r="F358" s="17"/>
      <c r="G358" s="50"/>
      <c r="H358" s="17"/>
      <c r="J358" s="121"/>
      <c r="K358" s="121"/>
    </row>
    <row r="359" spans="1:11" s="47" customFormat="1" ht="15">
      <c r="A359" s="53"/>
      <c r="B359" s="180" t="s">
        <v>386</v>
      </c>
      <c r="C359" s="67" t="s">
        <v>296</v>
      </c>
      <c r="D359" s="16">
        <v>54</v>
      </c>
      <c r="E359" s="69" t="s">
        <v>16</v>
      </c>
      <c r="F359" s="70">
        <v>0</v>
      </c>
      <c r="G359" s="69" t="s">
        <v>17</v>
      </c>
      <c r="H359" s="71">
        <f>D359*F359</f>
        <v>0</v>
      </c>
    </row>
    <row r="360" spans="1:11" s="45" customFormat="1">
      <c r="A360" s="22"/>
      <c r="B360" s="23"/>
      <c r="C360" s="64"/>
      <c r="D360" s="27"/>
      <c r="E360" s="65"/>
      <c r="F360" s="66"/>
      <c r="G360" s="65"/>
      <c r="H360" s="27"/>
      <c r="J360" s="121"/>
      <c r="K360" s="121"/>
    </row>
    <row r="361" spans="1:11" s="45" customFormat="1">
      <c r="A361" s="22"/>
      <c r="B361" s="23"/>
      <c r="C361" s="64"/>
      <c r="D361" s="27"/>
      <c r="E361" s="65"/>
      <c r="F361" s="66"/>
      <c r="G361" s="65"/>
      <c r="H361" s="27"/>
      <c r="J361" s="121"/>
      <c r="K361" s="121"/>
    </row>
    <row r="362" spans="1:11" s="45" customFormat="1" ht="51">
      <c r="A362" s="13" t="s">
        <v>499</v>
      </c>
      <c r="B362" s="12" t="s">
        <v>392</v>
      </c>
      <c r="C362" s="49"/>
      <c r="D362" s="17"/>
      <c r="E362" s="50"/>
      <c r="F362" s="17"/>
      <c r="G362" s="50"/>
      <c r="H362" s="17"/>
      <c r="J362" s="121"/>
      <c r="K362" s="121"/>
    </row>
    <row r="363" spans="1:11" s="45" customFormat="1">
      <c r="A363" s="63"/>
      <c r="B363" s="12"/>
      <c r="C363" s="49"/>
      <c r="D363" s="17"/>
      <c r="E363" s="50"/>
      <c r="F363" s="17"/>
      <c r="G363" s="50"/>
      <c r="H363" s="17"/>
      <c r="J363" s="121"/>
      <c r="K363" s="121"/>
    </row>
    <row r="364" spans="1:11" s="47" customFormat="1">
      <c r="A364" s="53"/>
      <c r="B364" s="180" t="s">
        <v>391</v>
      </c>
      <c r="C364" s="67" t="s">
        <v>25</v>
      </c>
      <c r="D364" s="16">
        <v>2</v>
      </c>
      <c r="E364" s="69" t="s">
        <v>16</v>
      </c>
      <c r="F364" s="70">
        <v>0</v>
      </c>
      <c r="G364" s="69" t="s">
        <v>17</v>
      </c>
      <c r="H364" s="71">
        <f>D364*F364</f>
        <v>0</v>
      </c>
    </row>
    <row r="365" spans="1:11" s="45" customFormat="1">
      <c r="A365" s="22"/>
      <c r="B365" s="23"/>
      <c r="C365" s="64"/>
      <c r="D365" s="27"/>
      <c r="E365" s="65"/>
      <c r="F365" s="66"/>
      <c r="G365" s="65"/>
      <c r="H365" s="27"/>
      <c r="J365" s="121"/>
      <c r="K365" s="121"/>
    </row>
    <row r="366" spans="1:11" s="45" customFormat="1">
      <c r="A366" s="22"/>
      <c r="B366" s="23"/>
      <c r="C366" s="64"/>
      <c r="D366" s="27"/>
      <c r="E366" s="65"/>
      <c r="F366" s="66"/>
      <c r="G366" s="65"/>
      <c r="H366" s="27"/>
      <c r="J366" s="121"/>
      <c r="K366" s="121"/>
    </row>
    <row r="367" spans="1:11" s="47" customFormat="1" ht="13.5" thickBot="1">
      <c r="A367" s="57"/>
      <c r="B367" s="28" t="s">
        <v>384</v>
      </c>
      <c r="C367" s="29"/>
      <c r="D367" s="29"/>
      <c r="E367" s="29"/>
      <c r="F367" s="58"/>
      <c r="G367" s="29"/>
      <c r="H367" s="59">
        <f>SUM(H315:H366)</f>
        <v>0</v>
      </c>
    </row>
    <row r="368" spans="1:11" s="45" customFormat="1" ht="13.5" thickTop="1">
      <c r="A368" s="22"/>
      <c r="B368" s="23"/>
      <c r="C368" s="64"/>
      <c r="D368" s="27"/>
      <c r="E368" s="65"/>
      <c r="F368" s="66"/>
      <c r="G368" s="65"/>
      <c r="H368" s="27"/>
      <c r="J368" s="121"/>
      <c r="K368" s="121"/>
    </row>
    <row r="369" spans="1:11" s="45" customFormat="1">
      <c r="A369" s="267"/>
      <c r="B369" s="271"/>
      <c r="C369" s="165"/>
      <c r="D369" s="165"/>
      <c r="E369" s="165"/>
      <c r="F369" s="194"/>
      <c r="G369" s="165"/>
      <c r="H369" s="165"/>
      <c r="J369" s="121"/>
      <c r="K369" s="121"/>
    </row>
    <row r="370" spans="1:11" s="45" customFormat="1">
      <c r="A370" s="267"/>
      <c r="B370" s="271"/>
      <c r="C370" s="165"/>
      <c r="D370" s="165"/>
      <c r="E370" s="165"/>
      <c r="F370" s="194"/>
      <c r="G370" s="165"/>
      <c r="H370" s="165"/>
      <c r="J370" s="121"/>
      <c r="K370" s="121"/>
    </row>
    <row r="371" spans="1:11" s="45" customFormat="1">
      <c r="A371" s="47"/>
      <c r="B371" s="47"/>
      <c r="C371" s="47"/>
      <c r="D371" s="47"/>
      <c r="E371" s="47"/>
      <c r="F371" s="47"/>
      <c r="G371" s="47"/>
      <c r="H371" s="47"/>
      <c r="J371" s="121"/>
      <c r="K371" s="121"/>
    </row>
    <row r="372" spans="1:11" s="45" customFormat="1">
      <c r="A372" s="47"/>
      <c r="B372" s="47"/>
      <c r="C372" s="47"/>
      <c r="D372" s="47"/>
      <c r="E372" s="47"/>
      <c r="F372" s="47"/>
      <c r="G372" s="47"/>
      <c r="H372" s="47"/>
      <c r="J372" s="121"/>
      <c r="K372" s="121"/>
    </row>
    <row r="373" spans="1:11" s="45" customFormat="1">
      <c r="A373" s="47"/>
      <c r="B373" s="47"/>
      <c r="C373" s="47"/>
      <c r="D373" s="47"/>
      <c r="E373" s="47"/>
      <c r="F373" s="47"/>
      <c r="G373" s="47"/>
      <c r="H373" s="47"/>
      <c r="J373" s="121"/>
      <c r="K373" s="121"/>
    </row>
    <row r="374" spans="1:11" s="45" customFormat="1">
      <c r="A374" s="47"/>
      <c r="B374" s="47"/>
      <c r="C374" s="47"/>
      <c r="D374" s="47"/>
      <c r="E374" s="47"/>
      <c r="F374" s="47"/>
      <c r="G374" s="47"/>
      <c r="H374" s="47"/>
      <c r="J374" s="121"/>
      <c r="K374" s="121"/>
    </row>
    <row r="375" spans="1:11" s="45" customFormat="1">
      <c r="A375" s="47"/>
      <c r="B375" s="47"/>
      <c r="C375" s="47"/>
      <c r="D375" s="47"/>
      <c r="E375" s="47"/>
      <c r="F375" s="47"/>
      <c r="G375" s="47"/>
      <c r="H375" s="47"/>
      <c r="J375" s="121"/>
      <c r="K375" s="121"/>
    </row>
    <row r="376" spans="1:11" s="45" customFormat="1">
      <c r="A376" s="47"/>
      <c r="B376" s="47"/>
      <c r="C376" s="47"/>
      <c r="D376" s="47"/>
      <c r="E376" s="47"/>
      <c r="F376" s="47"/>
      <c r="G376" s="47"/>
      <c r="H376" s="47"/>
      <c r="J376" s="121"/>
      <c r="K376" s="121"/>
    </row>
    <row r="377" spans="1:11" s="45" customFormat="1">
      <c r="A377" s="47"/>
      <c r="B377" s="47"/>
      <c r="C377" s="47"/>
      <c r="D377" s="47"/>
      <c r="E377" s="47"/>
      <c r="F377" s="47"/>
      <c r="G377" s="47"/>
      <c r="H377" s="47"/>
      <c r="J377" s="121"/>
      <c r="K377" s="121"/>
    </row>
    <row r="378" spans="1:11" s="45" customFormat="1">
      <c r="A378" s="47"/>
      <c r="B378" s="47"/>
      <c r="C378" s="47"/>
      <c r="D378" s="47"/>
      <c r="E378" s="47"/>
      <c r="F378" s="47"/>
      <c r="G378" s="47"/>
      <c r="H378" s="47"/>
      <c r="J378" s="121"/>
      <c r="K378" s="121"/>
    </row>
    <row r="379" spans="1:11" s="45" customFormat="1">
      <c r="A379" s="47"/>
      <c r="B379" s="47"/>
      <c r="C379" s="47"/>
      <c r="D379" s="47"/>
      <c r="E379" s="47"/>
      <c r="F379" s="47"/>
      <c r="G379" s="47"/>
      <c r="H379" s="47"/>
      <c r="J379" s="121"/>
      <c r="K379" s="121"/>
    </row>
    <row r="380" spans="1:11" s="45" customFormat="1">
      <c r="A380" s="47"/>
      <c r="B380" s="47"/>
      <c r="C380" s="47"/>
      <c r="D380" s="47"/>
      <c r="E380" s="47"/>
      <c r="F380" s="47"/>
      <c r="G380" s="47"/>
      <c r="H380" s="47"/>
      <c r="J380" s="121"/>
      <c r="K380" s="121"/>
    </row>
    <row r="381" spans="1:11" s="45" customFormat="1">
      <c r="A381" s="47"/>
      <c r="B381" s="47"/>
      <c r="C381" s="47"/>
      <c r="D381" s="47"/>
      <c r="E381" s="47"/>
      <c r="F381" s="47"/>
      <c r="G381" s="47"/>
      <c r="H381" s="47"/>
      <c r="J381" s="121"/>
      <c r="K381" s="121"/>
    </row>
    <row r="382" spans="1:11" s="45" customFormat="1">
      <c r="A382" s="47"/>
      <c r="B382" s="47"/>
      <c r="C382" s="47"/>
      <c r="D382" s="47"/>
      <c r="E382" s="47"/>
      <c r="F382" s="47"/>
      <c r="G382" s="47"/>
      <c r="H382" s="47"/>
      <c r="J382" s="121"/>
      <c r="K382" s="121"/>
    </row>
    <row r="383" spans="1:11" s="45" customFormat="1">
      <c r="A383" s="47"/>
      <c r="B383" s="47"/>
      <c r="C383" s="47"/>
      <c r="D383" s="47"/>
      <c r="E383" s="47"/>
      <c r="F383" s="47"/>
      <c r="G383" s="47"/>
      <c r="H383" s="47"/>
      <c r="J383" s="121"/>
      <c r="K383" s="121"/>
    </row>
    <row r="384" spans="1:11" s="45" customFormat="1">
      <c r="A384" s="47"/>
      <c r="B384" s="47"/>
      <c r="C384" s="47"/>
      <c r="D384" s="47"/>
      <c r="E384" s="47"/>
      <c r="F384" s="47"/>
      <c r="G384" s="47"/>
      <c r="H384" s="47"/>
      <c r="J384" s="121"/>
      <c r="K384" s="121"/>
    </row>
    <row r="385" spans="1:11" s="45" customFormat="1">
      <c r="A385" s="47"/>
      <c r="B385" s="47"/>
      <c r="C385" s="47"/>
      <c r="D385" s="47"/>
      <c r="E385" s="47"/>
      <c r="F385" s="47"/>
      <c r="G385" s="47"/>
      <c r="H385" s="47"/>
      <c r="J385" s="121"/>
      <c r="K385" s="121"/>
    </row>
    <row r="386" spans="1:11" s="45" customFormat="1">
      <c r="A386" s="47"/>
      <c r="B386" s="47"/>
      <c r="C386" s="47"/>
      <c r="D386" s="47"/>
      <c r="E386" s="47"/>
      <c r="F386" s="47"/>
      <c r="G386" s="47"/>
      <c r="H386" s="47"/>
      <c r="J386" s="121"/>
      <c r="K386" s="121"/>
    </row>
    <row r="387" spans="1:11" s="45" customFormat="1">
      <c r="A387" s="47"/>
      <c r="B387" s="47"/>
      <c r="C387" s="47"/>
      <c r="D387" s="47"/>
      <c r="E387" s="47"/>
      <c r="F387" s="47"/>
      <c r="G387" s="47"/>
      <c r="H387" s="47"/>
      <c r="J387" s="121"/>
      <c r="K387" s="121"/>
    </row>
    <row r="388" spans="1:11" s="45" customFormat="1">
      <c r="A388" s="47"/>
      <c r="B388" s="47"/>
      <c r="C388" s="47"/>
      <c r="D388" s="47"/>
      <c r="E388" s="47"/>
      <c r="F388" s="47"/>
      <c r="G388" s="47"/>
      <c r="H388" s="47"/>
      <c r="J388" s="121"/>
      <c r="K388" s="121"/>
    </row>
    <row r="389" spans="1:11" s="45" customFormat="1">
      <c r="A389" s="47"/>
      <c r="B389" s="47"/>
      <c r="C389" s="47"/>
      <c r="D389" s="47"/>
      <c r="E389" s="47"/>
      <c r="F389" s="47"/>
      <c r="G389" s="47"/>
      <c r="H389" s="47"/>
      <c r="J389" s="121"/>
      <c r="K389" s="121"/>
    </row>
    <row r="390" spans="1:11" s="45" customFormat="1">
      <c r="A390" s="47"/>
      <c r="B390" s="47"/>
      <c r="C390" s="47"/>
      <c r="D390" s="47"/>
      <c r="E390" s="47"/>
      <c r="F390" s="47"/>
      <c r="G390" s="47"/>
      <c r="H390" s="47"/>
      <c r="J390" s="121"/>
      <c r="K390" s="121"/>
    </row>
    <row r="391" spans="1:11" s="45" customFormat="1">
      <c r="A391" s="47"/>
      <c r="B391" s="47"/>
      <c r="C391" s="47"/>
      <c r="D391" s="47"/>
      <c r="E391" s="47"/>
      <c r="F391" s="47"/>
      <c r="G391" s="47"/>
      <c r="H391" s="47"/>
      <c r="J391" s="121"/>
      <c r="K391" s="121"/>
    </row>
    <row r="392" spans="1:11" s="45" customFormat="1">
      <c r="A392" s="47"/>
      <c r="B392" s="47"/>
      <c r="C392" s="47"/>
      <c r="D392" s="47"/>
      <c r="E392" s="47"/>
      <c r="F392" s="47"/>
      <c r="G392" s="47"/>
      <c r="H392" s="47"/>
      <c r="J392" s="121"/>
      <c r="K392" s="121"/>
    </row>
    <row r="393" spans="1:11" s="45" customFormat="1">
      <c r="A393" s="47"/>
      <c r="B393" s="47"/>
      <c r="C393" s="47"/>
      <c r="D393" s="47"/>
      <c r="E393" s="47"/>
      <c r="F393" s="47"/>
      <c r="G393" s="47"/>
      <c r="H393" s="47"/>
      <c r="J393" s="121"/>
      <c r="K393" s="121"/>
    </row>
    <row r="394" spans="1:11" s="45" customFormat="1">
      <c r="A394" s="47"/>
      <c r="B394" s="47"/>
      <c r="C394" s="47"/>
      <c r="D394" s="47"/>
      <c r="E394" s="47"/>
      <c r="F394" s="47"/>
      <c r="G394" s="47"/>
      <c r="H394" s="47"/>
      <c r="J394" s="121"/>
      <c r="K394" s="121"/>
    </row>
    <row r="395" spans="1:11" s="45" customFormat="1">
      <c r="A395" s="47"/>
      <c r="B395" s="47"/>
      <c r="C395" s="47"/>
      <c r="D395" s="47"/>
      <c r="E395" s="47"/>
      <c r="F395" s="47"/>
      <c r="G395" s="47"/>
      <c r="H395" s="47"/>
      <c r="J395" s="121"/>
      <c r="K395" s="121"/>
    </row>
    <row r="396" spans="1:11" s="45" customFormat="1">
      <c r="A396" s="47"/>
      <c r="B396" s="47"/>
      <c r="C396" s="47"/>
      <c r="D396" s="47"/>
      <c r="E396" s="47"/>
      <c r="F396" s="47"/>
      <c r="G396" s="47"/>
      <c r="H396" s="47"/>
      <c r="J396" s="121"/>
      <c r="K396" s="121"/>
    </row>
    <row r="397" spans="1:11" s="45" customFormat="1">
      <c r="A397" s="47"/>
      <c r="B397" s="47"/>
      <c r="C397" s="47"/>
      <c r="D397" s="47"/>
      <c r="E397" s="47"/>
      <c r="F397" s="47"/>
      <c r="G397" s="47"/>
      <c r="H397" s="47"/>
      <c r="J397" s="121"/>
      <c r="K397" s="121"/>
    </row>
    <row r="398" spans="1:11" s="45" customFormat="1">
      <c r="A398" s="47"/>
      <c r="B398" s="47"/>
      <c r="C398" s="47"/>
      <c r="D398" s="47"/>
      <c r="E398" s="47"/>
      <c r="F398" s="47"/>
      <c r="G398" s="47"/>
      <c r="H398" s="47"/>
      <c r="J398" s="121"/>
      <c r="K398" s="121"/>
    </row>
    <row r="399" spans="1:11" s="45" customFormat="1">
      <c r="A399" s="47"/>
      <c r="B399" s="47"/>
      <c r="C399" s="47"/>
      <c r="D399" s="47"/>
      <c r="E399" s="47"/>
      <c r="F399" s="47"/>
      <c r="G399" s="47"/>
      <c r="H399" s="47"/>
      <c r="J399" s="121"/>
      <c r="K399" s="121"/>
    </row>
    <row r="400" spans="1:11" s="45" customFormat="1">
      <c r="A400" s="47"/>
      <c r="B400" s="47"/>
      <c r="C400" s="47"/>
      <c r="D400" s="47"/>
      <c r="E400" s="47"/>
      <c r="F400" s="47"/>
      <c r="G400" s="47"/>
      <c r="H400" s="47"/>
      <c r="J400" s="121"/>
      <c r="K400" s="121"/>
    </row>
    <row r="401" spans="1:11" s="45" customFormat="1">
      <c r="A401" s="47"/>
      <c r="B401" s="47"/>
      <c r="C401" s="47"/>
      <c r="D401" s="47"/>
      <c r="E401" s="47"/>
      <c r="F401" s="47"/>
      <c r="G401" s="47"/>
      <c r="H401" s="47"/>
      <c r="J401" s="121"/>
      <c r="K401" s="121"/>
    </row>
    <row r="402" spans="1:11" s="45" customFormat="1">
      <c r="A402" s="47"/>
      <c r="B402" s="47"/>
      <c r="C402" s="47"/>
      <c r="D402" s="47"/>
      <c r="E402" s="47"/>
      <c r="F402" s="47"/>
      <c r="G402" s="47"/>
      <c r="H402" s="47"/>
      <c r="J402" s="121"/>
      <c r="K402" s="121"/>
    </row>
    <row r="403" spans="1:11" s="45" customFormat="1">
      <c r="A403" s="47"/>
      <c r="B403" s="47"/>
      <c r="C403" s="47"/>
      <c r="D403" s="47"/>
      <c r="E403" s="47"/>
      <c r="F403" s="47"/>
      <c r="G403" s="47"/>
      <c r="H403" s="47"/>
      <c r="J403" s="121"/>
      <c r="K403" s="121"/>
    </row>
    <row r="404" spans="1:11" s="45" customFormat="1">
      <c r="A404" s="47"/>
      <c r="B404" s="47"/>
      <c r="C404" s="47"/>
      <c r="D404" s="47"/>
      <c r="E404" s="47"/>
      <c r="F404" s="47"/>
      <c r="G404" s="47"/>
      <c r="H404" s="47"/>
      <c r="J404" s="121"/>
      <c r="K404" s="121"/>
    </row>
    <row r="405" spans="1:11" s="45" customFormat="1">
      <c r="A405" s="47"/>
      <c r="B405" s="47"/>
      <c r="C405" s="47"/>
      <c r="D405" s="47"/>
      <c r="E405" s="47"/>
      <c r="F405" s="47"/>
      <c r="G405" s="47"/>
      <c r="H405" s="47"/>
      <c r="J405" s="121"/>
      <c r="K405" s="121"/>
    </row>
    <row r="406" spans="1:11" s="45" customFormat="1">
      <c r="A406" s="47"/>
      <c r="B406" s="47"/>
      <c r="C406" s="47"/>
      <c r="D406" s="47"/>
      <c r="E406" s="47"/>
      <c r="F406" s="47"/>
      <c r="G406" s="47"/>
      <c r="H406" s="47"/>
      <c r="J406" s="121"/>
      <c r="K406" s="121"/>
    </row>
    <row r="407" spans="1:11" s="45" customFormat="1">
      <c r="A407" s="47"/>
      <c r="B407" s="47"/>
      <c r="C407" s="47"/>
      <c r="D407" s="47"/>
      <c r="E407" s="47"/>
      <c r="F407" s="47"/>
      <c r="G407" s="47"/>
      <c r="H407" s="47"/>
      <c r="J407" s="121"/>
      <c r="K407" s="121"/>
    </row>
    <row r="408" spans="1:11" s="45" customFormat="1">
      <c r="A408" s="47"/>
      <c r="B408" s="47"/>
      <c r="C408" s="47"/>
      <c r="D408" s="47"/>
      <c r="E408" s="47"/>
      <c r="F408" s="47"/>
      <c r="G408" s="47"/>
      <c r="H408" s="47"/>
      <c r="J408" s="121"/>
      <c r="K408" s="121"/>
    </row>
    <row r="409" spans="1:11" s="45" customFormat="1">
      <c r="A409" s="47"/>
      <c r="B409" s="47"/>
      <c r="C409" s="47"/>
      <c r="D409" s="47"/>
      <c r="E409" s="47"/>
      <c r="F409" s="47"/>
      <c r="G409" s="47"/>
      <c r="H409" s="47"/>
      <c r="J409" s="121"/>
      <c r="K409" s="121"/>
    </row>
    <row r="410" spans="1:11" s="45" customFormat="1">
      <c r="A410" s="47"/>
      <c r="B410" s="47"/>
      <c r="C410" s="47"/>
      <c r="D410" s="47"/>
      <c r="E410" s="47"/>
      <c r="F410" s="47"/>
      <c r="G410" s="47"/>
      <c r="H410" s="47"/>
      <c r="J410" s="121"/>
      <c r="K410" s="121"/>
    </row>
    <row r="411" spans="1:11" s="45" customFormat="1">
      <c r="A411" s="47"/>
      <c r="B411" s="47"/>
      <c r="C411" s="47"/>
      <c r="D411" s="47"/>
      <c r="E411" s="47"/>
      <c r="F411" s="47"/>
      <c r="G411" s="47"/>
      <c r="H411" s="47"/>
      <c r="J411" s="121"/>
      <c r="K411" s="121"/>
    </row>
    <row r="412" spans="1:11" s="45" customFormat="1">
      <c r="A412" s="47"/>
      <c r="B412" s="47"/>
      <c r="C412" s="47"/>
      <c r="D412" s="47"/>
      <c r="E412" s="47"/>
      <c r="F412" s="47"/>
      <c r="G412" s="47"/>
      <c r="H412" s="47"/>
      <c r="J412" s="121"/>
      <c r="K412" s="121"/>
    </row>
    <row r="413" spans="1:11" s="45" customFormat="1">
      <c r="A413" s="47"/>
      <c r="B413" s="47"/>
      <c r="C413" s="47"/>
      <c r="D413" s="47"/>
      <c r="E413" s="47"/>
      <c r="F413" s="47"/>
      <c r="G413" s="47"/>
      <c r="H413" s="47"/>
      <c r="J413" s="121"/>
      <c r="K413" s="121"/>
    </row>
    <row r="414" spans="1:11" s="45" customFormat="1">
      <c r="A414" s="47"/>
      <c r="B414" s="47"/>
      <c r="C414" s="47"/>
      <c r="D414" s="47"/>
      <c r="E414" s="47"/>
      <c r="F414" s="47"/>
      <c r="G414" s="47"/>
      <c r="H414" s="47"/>
      <c r="J414" s="121"/>
      <c r="K414" s="121"/>
    </row>
    <row r="415" spans="1:11" s="45" customFormat="1">
      <c r="A415" s="47"/>
      <c r="B415" s="47"/>
      <c r="C415" s="47"/>
      <c r="D415" s="47"/>
      <c r="E415" s="47"/>
      <c r="F415" s="47"/>
      <c r="G415" s="47"/>
      <c r="H415" s="47"/>
      <c r="J415" s="121"/>
      <c r="K415" s="121"/>
    </row>
    <row r="416" spans="1:11" s="45" customFormat="1">
      <c r="A416" s="47"/>
      <c r="B416" s="47"/>
      <c r="C416" s="47"/>
      <c r="D416" s="47"/>
      <c r="E416" s="47"/>
      <c r="F416" s="47"/>
      <c r="G416" s="47"/>
      <c r="H416" s="47"/>
      <c r="J416" s="121"/>
      <c r="K416" s="121"/>
    </row>
    <row r="417" spans="1:11" s="45" customFormat="1">
      <c r="A417" s="47"/>
      <c r="B417" s="47"/>
      <c r="C417" s="47"/>
      <c r="D417" s="47"/>
      <c r="E417" s="47"/>
      <c r="F417" s="47"/>
      <c r="G417" s="47"/>
      <c r="H417" s="47"/>
      <c r="J417" s="121"/>
      <c r="K417" s="121"/>
    </row>
    <row r="418" spans="1:11" s="45" customFormat="1">
      <c r="A418" s="47"/>
      <c r="B418" s="47"/>
      <c r="C418" s="47"/>
      <c r="D418" s="47"/>
      <c r="E418" s="47"/>
      <c r="F418" s="47"/>
      <c r="G418" s="47"/>
      <c r="H418" s="47"/>
      <c r="J418" s="121"/>
      <c r="K418" s="121"/>
    </row>
    <row r="419" spans="1:11" s="45" customFormat="1">
      <c r="A419" s="47"/>
      <c r="B419" s="47"/>
      <c r="C419" s="47"/>
      <c r="D419" s="47"/>
      <c r="E419" s="47"/>
      <c r="F419" s="47"/>
      <c r="G419" s="47"/>
      <c r="H419" s="47"/>
      <c r="J419" s="121"/>
      <c r="K419" s="121"/>
    </row>
    <row r="420" spans="1:11" s="45" customFormat="1">
      <c r="A420" s="47"/>
      <c r="B420" s="47"/>
      <c r="C420" s="47"/>
      <c r="D420" s="47"/>
      <c r="E420" s="47"/>
      <c r="F420" s="47"/>
      <c r="G420" s="47"/>
      <c r="H420" s="47"/>
      <c r="J420" s="121"/>
      <c r="K420" s="121"/>
    </row>
    <row r="421" spans="1:11" s="45" customFormat="1">
      <c r="A421" s="47"/>
      <c r="B421" s="47"/>
      <c r="C421" s="47"/>
      <c r="D421" s="47"/>
      <c r="E421" s="47"/>
      <c r="F421" s="47"/>
      <c r="G421" s="47"/>
      <c r="H421" s="47"/>
      <c r="J421" s="121"/>
      <c r="K421" s="121"/>
    </row>
    <row r="422" spans="1:11" s="45" customFormat="1">
      <c r="A422" s="47"/>
      <c r="B422" s="47"/>
      <c r="C422" s="47"/>
      <c r="D422" s="47"/>
      <c r="E422" s="47"/>
      <c r="F422" s="47"/>
      <c r="G422" s="47"/>
      <c r="H422" s="47"/>
      <c r="J422" s="121"/>
      <c r="K422" s="121"/>
    </row>
    <row r="423" spans="1:11" s="45" customFormat="1">
      <c r="A423" s="47"/>
      <c r="B423" s="47"/>
      <c r="C423" s="47"/>
      <c r="D423" s="47"/>
      <c r="E423" s="47"/>
      <c r="F423" s="47"/>
      <c r="G423" s="47"/>
      <c r="H423" s="47"/>
      <c r="J423" s="121"/>
      <c r="K423" s="121"/>
    </row>
    <row r="424" spans="1:11" s="45" customFormat="1">
      <c r="A424" s="47"/>
      <c r="B424" s="47"/>
      <c r="C424" s="47"/>
      <c r="D424" s="47"/>
      <c r="E424" s="47"/>
      <c r="F424" s="47"/>
      <c r="G424" s="47"/>
      <c r="H424" s="47"/>
      <c r="J424" s="121"/>
      <c r="K424" s="121"/>
    </row>
    <row r="425" spans="1:11" s="45" customFormat="1">
      <c r="A425" s="47"/>
      <c r="B425" s="47"/>
      <c r="C425" s="47"/>
      <c r="D425" s="47"/>
      <c r="E425" s="47"/>
      <c r="F425" s="47"/>
      <c r="G425" s="47"/>
      <c r="H425" s="47"/>
      <c r="J425" s="121"/>
      <c r="K425" s="121"/>
    </row>
    <row r="426" spans="1:11" s="45" customFormat="1">
      <c r="A426" s="47"/>
      <c r="B426" s="47"/>
      <c r="C426" s="47"/>
      <c r="D426" s="47"/>
      <c r="E426" s="47"/>
      <c r="F426" s="47"/>
      <c r="G426" s="47"/>
      <c r="H426" s="47"/>
      <c r="J426" s="121"/>
      <c r="K426" s="121"/>
    </row>
    <row r="427" spans="1:11" s="45" customFormat="1">
      <c r="A427" s="47"/>
      <c r="B427" s="47"/>
      <c r="C427" s="47"/>
      <c r="D427" s="47"/>
      <c r="E427" s="47"/>
      <c r="F427" s="47"/>
      <c r="G427" s="47"/>
      <c r="H427" s="47"/>
      <c r="J427" s="121"/>
      <c r="K427" s="121"/>
    </row>
    <row r="428" spans="1:11" s="45" customFormat="1">
      <c r="A428" s="47"/>
      <c r="B428" s="47"/>
      <c r="C428" s="47"/>
      <c r="D428" s="47"/>
      <c r="E428" s="47"/>
      <c r="F428" s="47"/>
      <c r="G428" s="47"/>
      <c r="H428" s="47"/>
      <c r="J428" s="121"/>
      <c r="K428" s="121"/>
    </row>
    <row r="429" spans="1:11" s="45" customFormat="1">
      <c r="A429" s="47"/>
      <c r="B429" s="47"/>
      <c r="C429" s="47"/>
      <c r="D429" s="47"/>
      <c r="E429" s="47"/>
      <c r="F429" s="47"/>
      <c r="G429" s="47"/>
      <c r="H429" s="47"/>
      <c r="J429" s="121"/>
      <c r="K429" s="121"/>
    </row>
    <row r="430" spans="1:11" s="45" customFormat="1">
      <c r="A430" s="47"/>
      <c r="B430" s="47"/>
      <c r="C430" s="47"/>
      <c r="D430" s="47"/>
      <c r="E430" s="47"/>
      <c r="F430" s="47"/>
      <c r="G430" s="47"/>
      <c r="H430" s="47"/>
      <c r="J430" s="121"/>
      <c r="K430" s="121"/>
    </row>
    <row r="431" spans="1:11" s="45" customFormat="1">
      <c r="A431" s="47"/>
      <c r="B431" s="47"/>
      <c r="C431" s="47"/>
      <c r="D431" s="47"/>
      <c r="E431" s="47"/>
      <c r="F431" s="47"/>
      <c r="G431" s="47"/>
      <c r="H431" s="47"/>
      <c r="J431" s="121"/>
      <c r="K431" s="121"/>
    </row>
    <row r="432" spans="1:11" s="45" customFormat="1">
      <c r="A432" s="47"/>
      <c r="B432" s="47"/>
      <c r="C432" s="47"/>
      <c r="D432" s="47"/>
      <c r="E432" s="47"/>
      <c r="F432" s="47"/>
      <c r="G432" s="47"/>
      <c r="H432" s="47"/>
      <c r="J432" s="121"/>
      <c r="K432" s="121"/>
    </row>
    <row r="433" spans="1:11" s="45" customFormat="1">
      <c r="A433" s="47"/>
      <c r="B433" s="47"/>
      <c r="C433" s="47"/>
      <c r="D433" s="47"/>
      <c r="E433" s="47"/>
      <c r="F433" s="47"/>
      <c r="G433" s="47"/>
      <c r="H433" s="47"/>
      <c r="J433" s="121"/>
      <c r="K433" s="121"/>
    </row>
    <row r="434" spans="1:11" s="45" customFormat="1">
      <c r="A434" s="47"/>
      <c r="B434" s="47"/>
      <c r="C434" s="47"/>
      <c r="D434" s="47"/>
      <c r="E434" s="47"/>
      <c r="F434" s="47"/>
      <c r="G434" s="47"/>
      <c r="H434" s="47"/>
      <c r="J434" s="121"/>
      <c r="K434" s="121"/>
    </row>
    <row r="435" spans="1:11" s="45" customFormat="1">
      <c r="A435" s="47"/>
      <c r="B435" s="47"/>
      <c r="C435" s="47"/>
      <c r="D435" s="47"/>
      <c r="E435" s="47"/>
      <c r="F435" s="47"/>
      <c r="G435" s="47"/>
      <c r="H435" s="47"/>
      <c r="J435" s="121"/>
      <c r="K435" s="121"/>
    </row>
    <row r="436" spans="1:11" s="45" customFormat="1">
      <c r="A436" s="47"/>
      <c r="B436" s="47"/>
      <c r="C436" s="47"/>
      <c r="D436" s="47"/>
      <c r="E436" s="47"/>
      <c r="F436" s="47"/>
      <c r="G436" s="47"/>
      <c r="H436" s="47"/>
      <c r="J436" s="121"/>
      <c r="K436" s="121"/>
    </row>
    <row r="437" spans="1:11" s="45" customFormat="1">
      <c r="A437" s="47"/>
      <c r="B437" s="47"/>
      <c r="C437" s="47"/>
      <c r="D437" s="47"/>
      <c r="E437" s="47"/>
      <c r="F437" s="47"/>
      <c r="G437" s="47"/>
      <c r="H437" s="47"/>
      <c r="J437" s="121"/>
      <c r="K437" s="121"/>
    </row>
    <row r="438" spans="1:11" s="45" customFormat="1">
      <c r="A438" s="47"/>
      <c r="B438" s="47"/>
      <c r="C438" s="47"/>
      <c r="D438" s="47"/>
      <c r="E438" s="47"/>
      <c r="F438" s="47"/>
      <c r="G438" s="47"/>
      <c r="H438" s="47"/>
      <c r="J438" s="121"/>
      <c r="K438" s="121"/>
    </row>
    <row r="439" spans="1:11" s="45" customFormat="1">
      <c r="A439" s="47"/>
      <c r="B439" s="47"/>
      <c r="C439" s="47"/>
      <c r="D439" s="47"/>
      <c r="E439" s="47"/>
      <c r="F439" s="47"/>
      <c r="G439" s="47"/>
      <c r="H439" s="47"/>
      <c r="J439" s="121"/>
      <c r="K439" s="121"/>
    </row>
    <row r="440" spans="1:11" s="45" customFormat="1">
      <c r="A440" s="47"/>
      <c r="B440" s="47"/>
      <c r="C440" s="47"/>
      <c r="D440" s="47"/>
      <c r="E440" s="47"/>
      <c r="F440" s="47"/>
      <c r="G440" s="47"/>
      <c r="H440" s="47"/>
      <c r="J440" s="121"/>
      <c r="K440" s="121"/>
    </row>
    <row r="441" spans="1:11" s="45" customFormat="1">
      <c r="A441" s="47"/>
      <c r="B441" s="47"/>
      <c r="C441" s="47"/>
      <c r="D441" s="47"/>
      <c r="E441" s="47"/>
      <c r="F441" s="47"/>
      <c r="G441" s="47"/>
      <c r="H441" s="47"/>
      <c r="J441" s="121"/>
      <c r="K441" s="121"/>
    </row>
    <row r="442" spans="1:11" s="45" customFormat="1">
      <c r="A442" s="47"/>
      <c r="B442" s="47"/>
      <c r="C442" s="47"/>
      <c r="D442" s="47"/>
      <c r="E442" s="47"/>
      <c r="F442" s="47"/>
      <c r="G442" s="47"/>
      <c r="H442" s="47"/>
      <c r="J442" s="121"/>
      <c r="K442" s="121"/>
    </row>
    <row r="443" spans="1:11" s="45" customFormat="1">
      <c r="A443" s="47"/>
      <c r="B443" s="47"/>
      <c r="C443" s="47"/>
      <c r="D443" s="47"/>
      <c r="E443" s="47"/>
      <c r="F443" s="47"/>
      <c r="G443" s="47"/>
      <c r="H443" s="47"/>
      <c r="J443" s="121"/>
      <c r="K443" s="121"/>
    </row>
    <row r="444" spans="1:11" s="45" customFormat="1">
      <c r="A444" s="47"/>
      <c r="B444" s="47"/>
      <c r="C444" s="47"/>
      <c r="D444" s="47"/>
      <c r="E444" s="47"/>
      <c r="F444" s="47"/>
      <c r="G444" s="47"/>
      <c r="H444" s="47"/>
      <c r="J444" s="121"/>
      <c r="K444" s="121"/>
    </row>
    <row r="445" spans="1:11" s="45" customFormat="1">
      <c r="A445" s="47"/>
      <c r="B445" s="47"/>
      <c r="C445" s="47"/>
      <c r="D445" s="47"/>
      <c r="E445" s="47"/>
      <c r="F445" s="47"/>
      <c r="G445" s="47"/>
      <c r="H445" s="47"/>
      <c r="J445" s="121"/>
      <c r="K445" s="121"/>
    </row>
    <row r="446" spans="1:11" s="45" customFormat="1">
      <c r="A446" s="47"/>
      <c r="B446" s="47"/>
      <c r="C446" s="47"/>
      <c r="D446" s="47"/>
      <c r="E446" s="47"/>
      <c r="F446" s="47"/>
      <c r="G446" s="47"/>
      <c r="H446" s="47"/>
      <c r="J446" s="121"/>
      <c r="K446" s="121"/>
    </row>
    <row r="447" spans="1:11" s="45" customFormat="1">
      <c r="A447" s="47"/>
      <c r="B447" s="47"/>
      <c r="C447" s="47"/>
      <c r="D447" s="47"/>
      <c r="E447" s="47"/>
      <c r="F447" s="47"/>
      <c r="G447" s="47"/>
      <c r="H447" s="47"/>
      <c r="J447" s="121"/>
      <c r="K447" s="121"/>
    </row>
    <row r="448" spans="1:11" s="45" customFormat="1">
      <c r="A448" s="47"/>
      <c r="B448" s="47"/>
      <c r="C448" s="47"/>
      <c r="D448" s="47"/>
      <c r="E448" s="47"/>
      <c r="F448" s="47"/>
      <c r="G448" s="47"/>
      <c r="H448" s="47"/>
      <c r="J448" s="121"/>
      <c r="K448" s="121"/>
    </row>
    <row r="449" spans="1:11" s="45" customFormat="1">
      <c r="A449" s="47"/>
      <c r="B449" s="47"/>
      <c r="C449" s="47"/>
      <c r="D449" s="47"/>
      <c r="E449" s="47"/>
      <c r="F449" s="47"/>
      <c r="G449" s="47"/>
      <c r="H449" s="47"/>
      <c r="J449" s="121"/>
      <c r="K449" s="121"/>
    </row>
    <row r="450" spans="1:11" s="45" customFormat="1">
      <c r="A450" s="47"/>
      <c r="B450" s="47"/>
      <c r="C450" s="47"/>
      <c r="D450" s="47"/>
      <c r="E450" s="47"/>
      <c r="F450" s="47"/>
      <c r="G450" s="47"/>
      <c r="H450" s="47"/>
      <c r="J450" s="121"/>
      <c r="K450" s="121"/>
    </row>
    <row r="451" spans="1:11" s="45" customFormat="1">
      <c r="A451" s="47"/>
      <c r="B451" s="47"/>
      <c r="C451" s="47"/>
      <c r="D451" s="47"/>
      <c r="E451" s="47"/>
      <c r="F451" s="47"/>
      <c r="G451" s="47"/>
      <c r="H451" s="47"/>
      <c r="J451" s="121"/>
      <c r="K451" s="121"/>
    </row>
    <row r="452" spans="1:11" s="45" customFormat="1">
      <c r="A452" s="47"/>
      <c r="B452" s="47"/>
      <c r="C452" s="47"/>
      <c r="D452" s="47"/>
      <c r="E452" s="47"/>
      <c r="F452" s="47"/>
      <c r="G452" s="47"/>
      <c r="H452" s="47"/>
      <c r="J452" s="121"/>
      <c r="K452" s="121"/>
    </row>
    <row r="453" spans="1:11" s="45" customFormat="1">
      <c r="A453" s="47"/>
      <c r="B453" s="47"/>
      <c r="C453" s="47"/>
      <c r="D453" s="47"/>
      <c r="E453" s="47"/>
      <c r="F453" s="47"/>
      <c r="G453" s="47"/>
      <c r="H453" s="47"/>
      <c r="J453" s="121"/>
      <c r="K453" s="121"/>
    </row>
    <row r="454" spans="1:11" s="45" customFormat="1">
      <c r="A454" s="47"/>
      <c r="B454" s="47"/>
      <c r="C454" s="47"/>
      <c r="D454" s="47"/>
      <c r="E454" s="47"/>
      <c r="F454" s="47"/>
      <c r="G454" s="47"/>
      <c r="H454" s="47"/>
      <c r="J454" s="121"/>
      <c r="K454" s="121"/>
    </row>
    <row r="455" spans="1:11" s="45" customFormat="1">
      <c r="A455" s="47"/>
      <c r="B455" s="47"/>
      <c r="C455" s="47"/>
      <c r="D455" s="47"/>
      <c r="E455" s="47"/>
      <c r="F455" s="47"/>
      <c r="G455" s="47"/>
      <c r="H455" s="47"/>
      <c r="J455" s="121"/>
      <c r="K455" s="121"/>
    </row>
    <row r="456" spans="1:11" s="45" customFormat="1">
      <c r="A456" s="47"/>
      <c r="B456" s="47"/>
      <c r="C456" s="47"/>
      <c r="D456" s="47"/>
      <c r="E456" s="47"/>
      <c r="F456" s="47"/>
      <c r="G456" s="47"/>
      <c r="H456" s="47"/>
      <c r="J456" s="121"/>
      <c r="K456" s="121"/>
    </row>
    <row r="457" spans="1:11" s="45" customFormat="1">
      <c r="A457" s="47"/>
      <c r="B457" s="47"/>
      <c r="C457" s="47"/>
      <c r="D457" s="47"/>
      <c r="E457" s="47"/>
      <c r="F457" s="47"/>
      <c r="G457" s="47"/>
      <c r="H457" s="47"/>
      <c r="J457" s="121"/>
      <c r="K457" s="121"/>
    </row>
    <row r="458" spans="1:11" s="45" customFormat="1">
      <c r="A458" s="47"/>
      <c r="B458" s="47"/>
      <c r="C458" s="47"/>
      <c r="D458" s="47"/>
      <c r="E458" s="47"/>
      <c r="F458" s="47"/>
      <c r="G458" s="47"/>
      <c r="H458" s="47"/>
      <c r="J458" s="121"/>
      <c r="K458" s="121"/>
    </row>
    <row r="459" spans="1:11" s="45" customFormat="1">
      <c r="A459" s="47"/>
      <c r="B459" s="47"/>
      <c r="C459" s="47"/>
      <c r="D459" s="47"/>
      <c r="E459" s="47"/>
      <c r="F459" s="47"/>
      <c r="G459" s="47"/>
      <c r="H459" s="47"/>
      <c r="J459" s="121"/>
      <c r="K459" s="121"/>
    </row>
    <row r="460" spans="1:11" s="45" customFormat="1">
      <c r="A460" s="47"/>
      <c r="B460" s="47"/>
      <c r="C460" s="47"/>
      <c r="D460" s="47"/>
      <c r="E460" s="47"/>
      <c r="F460" s="47"/>
      <c r="G460" s="47"/>
      <c r="H460" s="47"/>
      <c r="J460" s="121"/>
      <c r="K460" s="121"/>
    </row>
    <row r="461" spans="1:11" s="45" customFormat="1">
      <c r="A461" s="47"/>
      <c r="B461" s="47"/>
      <c r="C461" s="47"/>
      <c r="D461" s="47"/>
      <c r="E461" s="47"/>
      <c r="F461" s="47"/>
      <c r="G461" s="47"/>
      <c r="H461" s="47"/>
      <c r="J461" s="121"/>
      <c r="K461" s="121"/>
    </row>
    <row r="462" spans="1:11" s="45" customFormat="1">
      <c r="A462" s="47"/>
      <c r="B462" s="47"/>
      <c r="C462" s="47"/>
      <c r="D462" s="47"/>
      <c r="E462" s="47"/>
      <c r="F462" s="47"/>
      <c r="G462" s="47"/>
      <c r="H462" s="47"/>
      <c r="J462" s="121"/>
      <c r="K462" s="121"/>
    </row>
    <row r="463" spans="1:11" s="45" customFormat="1">
      <c r="A463" s="47"/>
      <c r="B463" s="47"/>
      <c r="C463" s="47"/>
      <c r="D463" s="47"/>
      <c r="E463" s="47"/>
      <c r="F463" s="47"/>
      <c r="G463" s="47"/>
      <c r="H463" s="47"/>
      <c r="J463" s="121"/>
      <c r="K463" s="121"/>
    </row>
    <row r="464" spans="1:11" s="45" customFormat="1">
      <c r="A464" s="47"/>
      <c r="B464" s="47"/>
      <c r="C464" s="47"/>
      <c r="D464" s="47"/>
      <c r="E464" s="47"/>
      <c r="F464" s="47"/>
      <c r="G464" s="47"/>
      <c r="H464" s="47"/>
      <c r="J464" s="121"/>
      <c r="K464" s="121"/>
    </row>
    <row r="465" spans="1:11" s="45" customFormat="1">
      <c r="A465" s="47"/>
      <c r="B465" s="47"/>
      <c r="C465" s="47"/>
      <c r="D465" s="47"/>
      <c r="E465" s="47"/>
      <c r="F465" s="47"/>
      <c r="G465" s="47"/>
      <c r="H465" s="47"/>
      <c r="J465" s="121"/>
      <c r="K465" s="121"/>
    </row>
    <row r="466" spans="1:11" s="45" customFormat="1">
      <c r="A466" s="47"/>
      <c r="B466" s="47"/>
      <c r="C466" s="47"/>
      <c r="D466" s="47"/>
      <c r="E466" s="47"/>
      <c r="F466" s="47"/>
      <c r="G466" s="47"/>
      <c r="H466" s="47"/>
      <c r="J466" s="121"/>
      <c r="K466" s="121"/>
    </row>
    <row r="467" spans="1:11" s="45" customFormat="1">
      <c r="A467" s="47"/>
      <c r="B467" s="47"/>
      <c r="C467" s="47"/>
      <c r="D467" s="47"/>
      <c r="E467" s="47"/>
      <c r="F467" s="47"/>
      <c r="G467" s="47"/>
      <c r="H467" s="47"/>
      <c r="J467" s="121"/>
      <c r="K467" s="121"/>
    </row>
    <row r="468" spans="1:11" s="45" customFormat="1">
      <c r="A468" s="47"/>
      <c r="B468" s="47"/>
      <c r="C468" s="47"/>
      <c r="D468" s="47"/>
      <c r="E468" s="47"/>
      <c r="F468" s="47"/>
      <c r="G468" s="47"/>
      <c r="H468" s="47"/>
      <c r="J468" s="121"/>
      <c r="K468" s="121"/>
    </row>
    <row r="469" spans="1:11" s="45" customFormat="1">
      <c r="A469" s="47"/>
      <c r="B469" s="47"/>
      <c r="C469" s="47"/>
      <c r="D469" s="47"/>
      <c r="E469" s="47"/>
      <c r="F469" s="47"/>
      <c r="G469" s="47"/>
      <c r="H469" s="47"/>
      <c r="J469" s="121"/>
      <c r="K469" s="121"/>
    </row>
    <row r="470" spans="1:11" s="45" customFormat="1">
      <c r="A470" s="47"/>
      <c r="B470" s="47"/>
      <c r="C470" s="47"/>
      <c r="D470" s="47"/>
      <c r="E470" s="47"/>
      <c r="F470" s="47"/>
      <c r="G470" s="47"/>
      <c r="H470" s="47"/>
      <c r="J470" s="121"/>
      <c r="K470" s="121"/>
    </row>
    <row r="471" spans="1:11" s="45" customFormat="1">
      <c r="A471" s="47"/>
      <c r="B471" s="47"/>
      <c r="C471" s="47"/>
      <c r="D471" s="47"/>
      <c r="E471" s="47"/>
      <c r="F471" s="47"/>
      <c r="G471" s="47"/>
      <c r="H471" s="47"/>
      <c r="J471" s="121"/>
      <c r="K471" s="121"/>
    </row>
    <row r="472" spans="1:11" s="45" customFormat="1">
      <c r="A472" s="47"/>
      <c r="B472" s="47"/>
      <c r="C472" s="47"/>
      <c r="D472" s="47"/>
      <c r="E472" s="47"/>
      <c r="F472" s="47"/>
      <c r="G472" s="47"/>
      <c r="H472" s="47"/>
      <c r="J472" s="121"/>
      <c r="K472" s="121"/>
    </row>
    <row r="473" spans="1:11" s="45" customFormat="1">
      <c r="A473" s="47"/>
      <c r="B473" s="47"/>
      <c r="C473" s="47"/>
      <c r="D473" s="47"/>
      <c r="E473" s="47"/>
      <c r="F473" s="47"/>
      <c r="G473" s="47"/>
      <c r="H473" s="47"/>
      <c r="J473" s="121"/>
      <c r="K473" s="121"/>
    </row>
    <row r="474" spans="1:11" s="45" customFormat="1">
      <c r="A474" s="47"/>
      <c r="B474" s="47"/>
      <c r="C474" s="47"/>
      <c r="D474" s="47"/>
      <c r="E474" s="47"/>
      <c r="F474" s="47"/>
      <c r="G474" s="47"/>
      <c r="H474" s="47"/>
      <c r="J474" s="121"/>
      <c r="K474" s="121"/>
    </row>
    <row r="475" spans="1:11" s="45" customFormat="1">
      <c r="A475" s="47"/>
      <c r="B475" s="47"/>
      <c r="C475" s="47"/>
      <c r="D475" s="47"/>
      <c r="E475" s="47"/>
      <c r="F475" s="47"/>
      <c r="G475" s="47"/>
      <c r="H475" s="47"/>
      <c r="J475" s="121"/>
      <c r="K475" s="121"/>
    </row>
    <row r="476" spans="1:11" s="45" customFormat="1">
      <c r="A476" s="47"/>
      <c r="B476" s="47"/>
      <c r="C476" s="47"/>
      <c r="D476" s="47"/>
      <c r="E476" s="47"/>
      <c r="F476" s="47"/>
      <c r="G476" s="47"/>
      <c r="H476" s="47"/>
      <c r="J476" s="121"/>
      <c r="K476" s="121"/>
    </row>
    <row r="477" spans="1:11" s="45" customFormat="1">
      <c r="A477" s="47"/>
      <c r="B477" s="47"/>
      <c r="C477" s="47"/>
      <c r="D477" s="47"/>
      <c r="E477" s="47"/>
      <c r="F477" s="47"/>
      <c r="G477" s="47"/>
      <c r="H477" s="47"/>
      <c r="J477" s="121"/>
      <c r="K477" s="121"/>
    </row>
    <row r="478" spans="1:11" s="45" customFormat="1">
      <c r="A478" s="47"/>
      <c r="B478" s="47"/>
      <c r="C478" s="47"/>
      <c r="D478" s="47"/>
      <c r="E478" s="47"/>
      <c r="F478" s="47"/>
      <c r="G478" s="47"/>
      <c r="H478" s="47"/>
      <c r="J478" s="121"/>
      <c r="K478" s="121"/>
    </row>
    <row r="479" spans="1:11" s="45" customFormat="1">
      <c r="A479" s="47"/>
      <c r="B479" s="47"/>
      <c r="C479" s="47"/>
      <c r="D479" s="47"/>
      <c r="E479" s="47"/>
      <c r="F479" s="47"/>
      <c r="G479" s="47"/>
      <c r="H479" s="47"/>
      <c r="J479" s="121"/>
      <c r="K479" s="121"/>
    </row>
    <row r="480" spans="1:11" s="45" customFormat="1">
      <c r="A480" s="47"/>
      <c r="B480" s="47"/>
      <c r="C480" s="47"/>
      <c r="D480" s="47"/>
      <c r="E480" s="47"/>
      <c r="F480" s="47"/>
      <c r="G480" s="47"/>
      <c r="H480" s="47"/>
      <c r="J480" s="121"/>
      <c r="K480" s="121"/>
    </row>
    <row r="481" spans="1:11" s="45" customFormat="1">
      <c r="A481" s="47"/>
      <c r="B481" s="47"/>
      <c r="C481" s="47"/>
      <c r="D481" s="47"/>
      <c r="E481" s="47"/>
      <c r="F481" s="47"/>
      <c r="G481" s="47"/>
      <c r="H481" s="47"/>
      <c r="J481" s="121"/>
      <c r="K481" s="121"/>
    </row>
    <row r="482" spans="1:11" s="45" customFormat="1">
      <c r="A482" s="47"/>
      <c r="B482" s="47"/>
      <c r="C482" s="47"/>
      <c r="D482" s="47"/>
      <c r="E482" s="47"/>
      <c r="F482" s="47"/>
      <c r="G482" s="47"/>
      <c r="H482" s="47"/>
      <c r="J482" s="121"/>
      <c r="K482" s="121"/>
    </row>
    <row r="483" spans="1:11" s="45" customFormat="1">
      <c r="A483" s="47"/>
      <c r="B483" s="47"/>
      <c r="C483" s="47"/>
      <c r="D483" s="47"/>
      <c r="E483" s="47"/>
      <c r="F483" s="47"/>
      <c r="G483" s="47"/>
      <c r="H483" s="47"/>
      <c r="J483" s="121"/>
      <c r="K483" s="121"/>
    </row>
    <row r="484" spans="1:11" s="45" customFormat="1">
      <c r="A484" s="47"/>
      <c r="B484" s="47"/>
      <c r="C484" s="47"/>
      <c r="D484" s="47"/>
      <c r="E484" s="47"/>
      <c r="F484" s="47"/>
      <c r="G484" s="47"/>
      <c r="H484" s="47"/>
      <c r="J484" s="121"/>
      <c r="K484" s="121"/>
    </row>
    <row r="485" spans="1:11" s="45" customFormat="1">
      <c r="A485" s="47"/>
      <c r="B485" s="47"/>
      <c r="C485" s="47"/>
      <c r="D485" s="47"/>
      <c r="E485" s="47"/>
      <c r="F485" s="47"/>
      <c r="G485" s="47"/>
      <c r="H485" s="47"/>
      <c r="J485" s="121"/>
      <c r="K485" s="121"/>
    </row>
    <row r="486" spans="1:11" s="45" customFormat="1">
      <c r="A486" s="47"/>
      <c r="B486" s="47"/>
      <c r="C486" s="47"/>
      <c r="D486" s="47"/>
      <c r="E486" s="47"/>
      <c r="F486" s="47"/>
      <c r="G486" s="47"/>
      <c r="H486" s="47"/>
      <c r="J486" s="121"/>
      <c r="K486" s="121"/>
    </row>
    <row r="487" spans="1:11" s="45" customFormat="1">
      <c r="A487" s="47"/>
      <c r="B487" s="47"/>
      <c r="C487" s="47"/>
      <c r="D487" s="47"/>
      <c r="E487" s="47"/>
      <c r="F487" s="47"/>
      <c r="G487" s="47"/>
      <c r="H487" s="47"/>
      <c r="J487" s="121"/>
      <c r="K487" s="121"/>
    </row>
    <row r="488" spans="1:11" s="45" customFormat="1">
      <c r="A488" s="47"/>
      <c r="B488" s="47"/>
      <c r="C488" s="47"/>
      <c r="D488" s="47"/>
      <c r="E488" s="47"/>
      <c r="F488" s="47"/>
      <c r="G488" s="47"/>
      <c r="H488" s="47"/>
      <c r="J488" s="121"/>
      <c r="K488" s="121"/>
    </row>
    <row r="489" spans="1:11" s="45" customFormat="1">
      <c r="A489" s="47"/>
      <c r="B489" s="47"/>
      <c r="C489" s="47"/>
      <c r="D489" s="47"/>
      <c r="E489" s="47"/>
      <c r="F489" s="47"/>
      <c r="G489" s="47"/>
      <c r="H489" s="47"/>
      <c r="J489" s="121"/>
      <c r="K489" s="121"/>
    </row>
    <row r="490" spans="1:11" s="45" customFormat="1">
      <c r="A490" s="47"/>
      <c r="B490" s="47"/>
      <c r="C490" s="47"/>
      <c r="D490" s="47"/>
      <c r="E490" s="47"/>
      <c r="F490" s="47"/>
      <c r="G490" s="47"/>
      <c r="H490" s="47"/>
      <c r="J490" s="121"/>
      <c r="K490" s="121"/>
    </row>
    <row r="491" spans="1:11" s="45" customFormat="1">
      <c r="A491" s="47"/>
      <c r="B491" s="47"/>
      <c r="C491" s="47"/>
      <c r="D491" s="47"/>
      <c r="E491" s="47"/>
      <c r="F491" s="47"/>
      <c r="G491" s="47"/>
      <c r="H491" s="47"/>
      <c r="J491" s="121"/>
      <c r="K491" s="121"/>
    </row>
    <row r="492" spans="1:11" s="45" customFormat="1">
      <c r="A492" s="47"/>
      <c r="B492" s="47"/>
      <c r="C492" s="47"/>
      <c r="D492" s="47"/>
      <c r="E492" s="47"/>
      <c r="F492" s="47"/>
      <c r="G492" s="47"/>
      <c r="H492" s="47"/>
      <c r="J492" s="121"/>
      <c r="K492" s="121"/>
    </row>
    <row r="493" spans="1:11" s="45" customFormat="1">
      <c r="A493" s="47"/>
      <c r="B493" s="47"/>
      <c r="C493" s="47"/>
      <c r="D493" s="47"/>
      <c r="E493" s="47"/>
      <c r="F493" s="47"/>
      <c r="G493" s="47"/>
      <c r="H493" s="47"/>
      <c r="J493" s="121"/>
      <c r="K493" s="121"/>
    </row>
    <row r="494" spans="1:11" s="45" customFormat="1">
      <c r="A494" s="47"/>
      <c r="B494" s="47"/>
      <c r="C494" s="47"/>
      <c r="D494" s="47"/>
      <c r="E494" s="47"/>
      <c r="F494" s="47"/>
      <c r="G494" s="47"/>
      <c r="H494" s="47"/>
      <c r="J494" s="121"/>
      <c r="K494" s="121"/>
    </row>
    <row r="495" spans="1:11" s="45" customFormat="1">
      <c r="A495" s="47"/>
      <c r="B495" s="47"/>
      <c r="C495" s="47"/>
      <c r="D495" s="47"/>
      <c r="E495" s="47"/>
      <c r="F495" s="47"/>
      <c r="G495" s="47"/>
      <c r="H495" s="47"/>
      <c r="J495" s="121"/>
      <c r="K495" s="121"/>
    </row>
    <row r="496" spans="1:11" s="45" customFormat="1">
      <c r="A496" s="47"/>
      <c r="B496" s="47"/>
      <c r="C496" s="47"/>
      <c r="D496" s="47"/>
      <c r="E496" s="47"/>
      <c r="F496" s="47"/>
      <c r="G496" s="47"/>
      <c r="H496" s="47"/>
      <c r="J496" s="121"/>
      <c r="K496" s="121"/>
    </row>
    <row r="497" spans="1:11" s="45" customFormat="1">
      <c r="A497" s="47"/>
      <c r="B497" s="47"/>
      <c r="C497" s="47"/>
      <c r="D497" s="47"/>
      <c r="E497" s="47"/>
      <c r="F497" s="47"/>
      <c r="G497" s="47"/>
      <c r="H497" s="47"/>
      <c r="J497" s="121"/>
      <c r="K497" s="121"/>
    </row>
    <row r="498" spans="1:11" s="45" customFormat="1">
      <c r="A498" s="47"/>
      <c r="B498" s="47"/>
      <c r="C498" s="47"/>
      <c r="D498" s="47"/>
      <c r="E498" s="47"/>
      <c r="F498" s="47"/>
      <c r="G498" s="47"/>
      <c r="H498" s="47"/>
      <c r="J498" s="121"/>
      <c r="K498" s="121"/>
    </row>
    <row r="499" spans="1:11" s="45" customFormat="1">
      <c r="A499" s="47"/>
      <c r="B499" s="47"/>
      <c r="C499" s="47"/>
      <c r="D499" s="47"/>
      <c r="E499" s="47"/>
      <c r="F499" s="47"/>
      <c r="G499" s="47"/>
      <c r="H499" s="47"/>
      <c r="J499" s="121"/>
      <c r="K499" s="121"/>
    </row>
    <row r="500" spans="1:11" s="45" customFormat="1">
      <c r="A500" s="47"/>
      <c r="B500" s="47"/>
      <c r="C500" s="47"/>
      <c r="D500" s="47"/>
      <c r="E500" s="47"/>
      <c r="F500" s="47"/>
      <c r="G500" s="47"/>
      <c r="H500" s="47"/>
      <c r="J500" s="121"/>
      <c r="K500" s="121"/>
    </row>
    <row r="501" spans="1:11" s="45" customFormat="1">
      <c r="A501" s="47"/>
      <c r="B501" s="47"/>
      <c r="C501" s="47"/>
      <c r="D501" s="47"/>
      <c r="E501" s="47"/>
      <c r="F501" s="47"/>
      <c r="G501" s="47"/>
      <c r="H501" s="47"/>
      <c r="J501" s="121"/>
      <c r="K501" s="121"/>
    </row>
    <row r="502" spans="1:11" s="45" customFormat="1">
      <c r="A502" s="47"/>
      <c r="B502" s="47"/>
      <c r="C502" s="47"/>
      <c r="D502" s="47"/>
      <c r="E502" s="47"/>
      <c r="F502" s="47"/>
      <c r="G502" s="47"/>
      <c r="H502" s="47"/>
      <c r="J502" s="121"/>
      <c r="K502" s="121"/>
    </row>
    <row r="503" spans="1:11" s="45" customFormat="1">
      <c r="A503" s="47"/>
      <c r="B503" s="47"/>
      <c r="C503" s="47"/>
      <c r="D503" s="47"/>
      <c r="E503" s="47"/>
      <c r="F503" s="47"/>
      <c r="G503" s="47"/>
      <c r="H503" s="47"/>
      <c r="J503" s="121"/>
      <c r="K503" s="121"/>
    </row>
    <row r="504" spans="1:11" s="45" customFormat="1">
      <c r="A504" s="47"/>
      <c r="B504" s="47"/>
      <c r="C504" s="47"/>
      <c r="D504" s="47"/>
      <c r="E504" s="47"/>
      <c r="F504" s="47"/>
      <c r="G504" s="47"/>
      <c r="H504" s="47"/>
      <c r="J504" s="121"/>
      <c r="K504" s="121"/>
    </row>
    <row r="505" spans="1:11" s="45" customFormat="1">
      <c r="A505" s="47"/>
      <c r="B505" s="47"/>
      <c r="C505" s="47"/>
      <c r="D505" s="47"/>
      <c r="E505" s="47"/>
      <c r="F505" s="47"/>
      <c r="G505" s="47"/>
      <c r="H505" s="47"/>
      <c r="J505" s="121"/>
      <c r="K505" s="121"/>
    </row>
    <row r="506" spans="1:11" s="45" customFormat="1">
      <c r="A506" s="47"/>
      <c r="B506" s="47"/>
      <c r="C506" s="47"/>
      <c r="D506" s="47"/>
      <c r="E506" s="47"/>
      <c r="F506" s="47"/>
      <c r="G506" s="47"/>
      <c r="H506" s="47"/>
      <c r="J506" s="121"/>
      <c r="K506" s="121"/>
    </row>
    <row r="507" spans="1:11" s="45" customFormat="1">
      <c r="A507" s="47"/>
      <c r="B507" s="47"/>
      <c r="C507" s="47"/>
      <c r="D507" s="47"/>
      <c r="E507" s="47"/>
      <c r="F507" s="47"/>
      <c r="G507" s="47"/>
      <c r="H507" s="47"/>
      <c r="J507" s="121"/>
      <c r="K507" s="121"/>
    </row>
    <row r="508" spans="1:11" s="45" customFormat="1">
      <c r="A508" s="47"/>
      <c r="B508" s="47"/>
      <c r="C508" s="47"/>
      <c r="D508" s="47"/>
      <c r="E508" s="47"/>
      <c r="F508" s="47"/>
      <c r="G508" s="47"/>
      <c r="H508" s="47"/>
      <c r="J508" s="121"/>
      <c r="K508" s="121"/>
    </row>
    <row r="509" spans="1:11" s="45" customFormat="1">
      <c r="A509" s="47"/>
      <c r="B509" s="47"/>
      <c r="C509" s="47"/>
      <c r="D509" s="47"/>
      <c r="E509" s="47"/>
      <c r="F509" s="47"/>
      <c r="G509" s="47"/>
      <c r="H509" s="47"/>
      <c r="J509" s="121"/>
      <c r="K509" s="121"/>
    </row>
    <row r="510" spans="1:11" s="45" customFormat="1">
      <c r="A510" s="47"/>
      <c r="B510" s="47"/>
      <c r="C510" s="47"/>
      <c r="D510" s="47"/>
      <c r="E510" s="47"/>
      <c r="F510" s="47"/>
      <c r="G510" s="47"/>
      <c r="H510" s="47"/>
      <c r="J510" s="121"/>
      <c r="K510" s="121"/>
    </row>
    <row r="511" spans="1:11" s="45" customFormat="1">
      <c r="A511" s="47"/>
      <c r="B511" s="47"/>
      <c r="C511" s="47"/>
      <c r="D511" s="47"/>
      <c r="E511" s="47"/>
      <c r="F511" s="47"/>
      <c r="G511" s="47"/>
      <c r="H511" s="47"/>
      <c r="J511" s="121"/>
      <c r="K511" s="121"/>
    </row>
    <row r="512" spans="1:11" s="45" customFormat="1">
      <c r="A512" s="47"/>
      <c r="B512" s="47"/>
      <c r="C512" s="47"/>
      <c r="D512" s="47"/>
      <c r="E512" s="47"/>
      <c r="F512" s="47"/>
      <c r="G512" s="47"/>
      <c r="H512" s="47"/>
      <c r="J512" s="121"/>
      <c r="K512" s="121"/>
    </row>
    <row r="513" spans="1:11" s="45" customFormat="1">
      <c r="A513" s="47"/>
      <c r="B513" s="47"/>
      <c r="C513" s="47"/>
      <c r="D513" s="47"/>
      <c r="E513" s="47"/>
      <c r="F513" s="47"/>
      <c r="G513" s="47"/>
      <c r="H513" s="47"/>
      <c r="J513" s="121"/>
      <c r="K513" s="121"/>
    </row>
    <row r="514" spans="1:11" s="45" customFormat="1">
      <c r="A514" s="47"/>
      <c r="B514" s="47"/>
      <c r="C514" s="47"/>
      <c r="D514" s="47"/>
      <c r="E514" s="47"/>
      <c r="F514" s="47"/>
      <c r="G514" s="47"/>
      <c r="H514" s="47"/>
      <c r="J514" s="121"/>
      <c r="K514" s="121"/>
    </row>
    <row r="515" spans="1:11" s="45" customFormat="1">
      <c r="A515" s="47"/>
      <c r="B515" s="47"/>
      <c r="C515" s="47"/>
      <c r="D515" s="47"/>
      <c r="E515" s="47"/>
      <c r="F515" s="47"/>
      <c r="G515" s="47"/>
      <c r="H515" s="47"/>
      <c r="J515" s="121"/>
      <c r="K515" s="121"/>
    </row>
    <row r="516" spans="1:11" s="45" customFormat="1">
      <c r="A516" s="47"/>
      <c r="B516" s="47"/>
      <c r="C516" s="47"/>
      <c r="D516" s="47"/>
      <c r="E516" s="47"/>
      <c r="F516" s="47"/>
      <c r="G516" s="47"/>
      <c r="H516" s="47"/>
      <c r="J516" s="121"/>
      <c r="K516" s="121"/>
    </row>
    <row r="517" spans="1:11" s="45" customFormat="1">
      <c r="A517" s="47"/>
      <c r="B517" s="47"/>
      <c r="C517" s="47"/>
      <c r="D517" s="47"/>
      <c r="E517" s="47"/>
      <c r="F517" s="47"/>
      <c r="G517" s="47"/>
      <c r="H517" s="47"/>
      <c r="J517" s="121"/>
      <c r="K517" s="121"/>
    </row>
    <row r="518" spans="1:11" s="45" customFormat="1">
      <c r="A518" s="47"/>
      <c r="B518" s="47"/>
      <c r="C518" s="47"/>
      <c r="D518" s="47"/>
      <c r="E518" s="47"/>
      <c r="F518" s="47"/>
      <c r="G518" s="47"/>
      <c r="H518" s="47"/>
      <c r="J518" s="121"/>
      <c r="K518" s="121"/>
    </row>
    <row r="519" spans="1:11" s="45" customFormat="1">
      <c r="A519" s="47"/>
      <c r="B519" s="47"/>
      <c r="C519" s="47"/>
      <c r="D519" s="47"/>
      <c r="E519" s="47"/>
      <c r="F519" s="47"/>
      <c r="G519" s="47"/>
      <c r="H519" s="47"/>
      <c r="J519" s="121"/>
      <c r="K519" s="121"/>
    </row>
    <row r="520" spans="1:11" s="45" customFormat="1">
      <c r="A520" s="47"/>
      <c r="B520" s="47"/>
      <c r="C520" s="47"/>
      <c r="D520" s="47"/>
      <c r="E520" s="47"/>
      <c r="F520" s="47"/>
      <c r="G520" s="47"/>
      <c r="H520" s="47"/>
      <c r="J520" s="121"/>
      <c r="K520" s="121"/>
    </row>
    <row r="521" spans="1:11" s="45" customFormat="1">
      <c r="A521" s="47"/>
      <c r="B521" s="47"/>
      <c r="C521" s="47"/>
      <c r="D521" s="47"/>
      <c r="E521" s="47"/>
      <c r="F521" s="47"/>
      <c r="G521" s="47"/>
      <c r="H521" s="47"/>
      <c r="J521" s="121"/>
      <c r="K521" s="121"/>
    </row>
    <row r="522" spans="1:11" s="45" customFormat="1">
      <c r="A522" s="47"/>
      <c r="B522" s="47"/>
      <c r="C522" s="47"/>
      <c r="D522" s="47"/>
      <c r="E522" s="47"/>
      <c r="F522" s="47"/>
      <c r="G522" s="47"/>
      <c r="H522" s="47"/>
      <c r="J522" s="121"/>
      <c r="K522" s="121"/>
    </row>
    <row r="523" spans="1:11" s="45" customFormat="1">
      <c r="A523" s="47"/>
      <c r="B523" s="47"/>
      <c r="C523" s="47"/>
      <c r="D523" s="47"/>
      <c r="E523" s="47"/>
      <c r="F523" s="47"/>
      <c r="G523" s="47"/>
      <c r="H523" s="47"/>
      <c r="J523" s="121"/>
      <c r="K523" s="121"/>
    </row>
    <row r="524" spans="1:11" s="45" customFormat="1">
      <c r="A524" s="47"/>
      <c r="B524" s="47"/>
      <c r="C524" s="47"/>
      <c r="D524" s="47"/>
      <c r="E524" s="47"/>
      <c r="F524" s="47"/>
      <c r="G524" s="47"/>
      <c r="H524" s="47"/>
      <c r="J524" s="121"/>
      <c r="K524" s="121"/>
    </row>
    <row r="525" spans="1:11" s="45" customFormat="1">
      <c r="A525" s="47"/>
      <c r="B525" s="47"/>
      <c r="C525" s="47"/>
      <c r="D525" s="47"/>
      <c r="E525" s="47"/>
      <c r="F525" s="47"/>
      <c r="G525" s="47"/>
      <c r="H525" s="47"/>
      <c r="J525" s="121"/>
      <c r="K525" s="121"/>
    </row>
    <row r="526" spans="1:11" s="45" customFormat="1">
      <c r="A526" s="47"/>
      <c r="B526" s="47"/>
      <c r="C526" s="47"/>
      <c r="D526" s="47"/>
      <c r="E526" s="47"/>
      <c r="F526" s="47"/>
      <c r="G526" s="47"/>
      <c r="H526" s="47"/>
      <c r="J526" s="121"/>
      <c r="K526" s="121"/>
    </row>
    <row r="527" spans="1:11" s="45" customFormat="1">
      <c r="A527" s="47"/>
      <c r="B527" s="47"/>
      <c r="C527" s="47"/>
      <c r="D527" s="47"/>
      <c r="E527" s="47"/>
      <c r="F527" s="47"/>
      <c r="G527" s="47"/>
      <c r="H527" s="47"/>
      <c r="J527" s="121"/>
      <c r="K527" s="121"/>
    </row>
    <row r="528" spans="1:11" s="45" customFormat="1">
      <c r="A528" s="47"/>
      <c r="B528" s="47"/>
      <c r="C528" s="47"/>
      <c r="D528" s="47"/>
      <c r="E528" s="47"/>
      <c r="F528" s="47"/>
      <c r="G528" s="47"/>
      <c r="H528" s="47"/>
      <c r="J528" s="121"/>
      <c r="K528" s="121"/>
    </row>
    <row r="529" spans="1:11" s="45" customFormat="1">
      <c r="A529" s="47"/>
      <c r="B529" s="47"/>
      <c r="C529" s="47"/>
      <c r="D529" s="47"/>
      <c r="E529" s="47"/>
      <c r="F529" s="47"/>
      <c r="G529" s="47"/>
      <c r="H529" s="47"/>
      <c r="J529" s="121"/>
      <c r="K529" s="121"/>
    </row>
    <row r="530" spans="1:11" s="45" customFormat="1">
      <c r="A530" s="47"/>
      <c r="B530" s="47"/>
      <c r="C530" s="47"/>
      <c r="D530" s="47"/>
      <c r="E530" s="47"/>
      <c r="F530" s="47"/>
      <c r="G530" s="47"/>
      <c r="H530" s="47"/>
      <c r="J530" s="121"/>
      <c r="K530" s="121"/>
    </row>
    <row r="531" spans="1:11" s="45" customFormat="1">
      <c r="A531" s="47"/>
      <c r="B531" s="47"/>
      <c r="C531" s="47"/>
      <c r="D531" s="47"/>
      <c r="E531" s="47"/>
      <c r="F531" s="47"/>
      <c r="G531" s="47"/>
      <c r="H531" s="47"/>
      <c r="J531" s="121"/>
      <c r="K531" s="121"/>
    </row>
    <row r="532" spans="1:11" s="45" customFormat="1">
      <c r="A532" s="47"/>
      <c r="B532" s="47"/>
      <c r="C532" s="47"/>
      <c r="D532" s="47"/>
      <c r="E532" s="47"/>
      <c r="F532" s="47"/>
      <c r="G532" s="47"/>
      <c r="H532" s="47"/>
      <c r="J532" s="121"/>
      <c r="K532" s="121"/>
    </row>
    <row r="533" spans="1:11" s="45" customFormat="1">
      <c r="A533" s="47"/>
      <c r="B533" s="47"/>
      <c r="C533" s="47"/>
      <c r="D533" s="47"/>
      <c r="E533" s="47"/>
      <c r="F533" s="47"/>
      <c r="G533" s="47"/>
      <c r="H533" s="47"/>
      <c r="J533" s="121"/>
      <c r="K533" s="121"/>
    </row>
    <row r="534" spans="1:11" s="45" customFormat="1">
      <c r="A534" s="47"/>
      <c r="B534" s="47"/>
      <c r="C534" s="47"/>
      <c r="D534" s="47"/>
      <c r="E534" s="47"/>
      <c r="F534" s="47"/>
      <c r="G534" s="47"/>
      <c r="H534" s="47"/>
      <c r="J534" s="121"/>
      <c r="K534" s="121"/>
    </row>
    <row r="535" spans="1:11" s="45" customFormat="1">
      <c r="A535" s="47"/>
      <c r="B535" s="47"/>
      <c r="C535" s="47"/>
      <c r="D535" s="47"/>
      <c r="E535" s="47"/>
      <c r="F535" s="47"/>
      <c r="G535" s="47"/>
      <c r="H535" s="47"/>
      <c r="J535" s="121"/>
      <c r="K535" s="121"/>
    </row>
    <row r="536" spans="1:11" s="45" customFormat="1">
      <c r="A536" s="47"/>
      <c r="B536" s="47"/>
      <c r="C536" s="47"/>
      <c r="D536" s="47"/>
      <c r="E536" s="47"/>
      <c r="F536" s="47"/>
      <c r="G536" s="47"/>
      <c r="H536" s="47"/>
      <c r="J536" s="121"/>
      <c r="K536" s="121"/>
    </row>
    <row r="537" spans="1:11" s="45" customFormat="1">
      <c r="A537" s="47"/>
      <c r="B537" s="47"/>
      <c r="C537" s="47"/>
      <c r="D537" s="47"/>
      <c r="E537" s="47"/>
      <c r="F537" s="47"/>
      <c r="G537" s="47"/>
      <c r="H537" s="47"/>
      <c r="J537" s="121"/>
      <c r="K537" s="121"/>
    </row>
    <row r="538" spans="1:11" s="45" customFormat="1">
      <c r="A538" s="47"/>
      <c r="B538" s="47"/>
      <c r="C538" s="47"/>
      <c r="D538" s="47"/>
      <c r="E538" s="47"/>
      <c r="F538" s="47"/>
      <c r="G538" s="47"/>
      <c r="H538" s="47"/>
      <c r="J538" s="121"/>
      <c r="K538" s="121"/>
    </row>
    <row r="539" spans="1:11" s="45" customFormat="1">
      <c r="A539" s="47"/>
      <c r="B539" s="47"/>
      <c r="C539" s="47"/>
      <c r="D539" s="47"/>
      <c r="E539" s="47"/>
      <c r="F539" s="47"/>
      <c r="G539" s="47"/>
      <c r="H539" s="47"/>
      <c r="J539" s="121"/>
      <c r="K539" s="121"/>
    </row>
    <row r="540" spans="1:11" s="45" customFormat="1">
      <c r="A540" s="47"/>
      <c r="B540" s="47"/>
      <c r="C540" s="47"/>
      <c r="D540" s="47"/>
      <c r="E540" s="47"/>
      <c r="F540" s="47"/>
      <c r="G540" s="47"/>
      <c r="H540" s="47"/>
      <c r="J540" s="121"/>
      <c r="K540" s="121"/>
    </row>
    <row r="541" spans="1:11" s="45" customFormat="1">
      <c r="A541" s="47"/>
      <c r="B541" s="47"/>
      <c r="C541" s="47"/>
      <c r="D541" s="47"/>
      <c r="E541" s="47"/>
      <c r="F541" s="47"/>
      <c r="G541" s="47"/>
      <c r="H541" s="47"/>
      <c r="J541" s="121"/>
      <c r="K541" s="121"/>
    </row>
    <row r="542" spans="1:11" s="45" customFormat="1">
      <c r="A542" s="47"/>
      <c r="B542" s="47"/>
      <c r="C542" s="47"/>
      <c r="D542" s="47"/>
      <c r="E542" s="47"/>
      <c r="F542" s="47"/>
      <c r="G542" s="47"/>
      <c r="H542" s="47"/>
      <c r="J542" s="121"/>
      <c r="K542" s="121"/>
    </row>
    <row r="543" spans="1:11" s="45" customFormat="1">
      <c r="A543" s="47"/>
      <c r="B543" s="47"/>
      <c r="C543" s="47"/>
      <c r="D543" s="47"/>
      <c r="E543" s="47"/>
      <c r="F543" s="47"/>
      <c r="G543" s="47"/>
      <c r="H543" s="47"/>
      <c r="J543" s="121"/>
      <c r="K543" s="121"/>
    </row>
    <row r="544" spans="1:11" s="45" customFormat="1">
      <c r="A544" s="47"/>
      <c r="B544" s="47"/>
      <c r="C544" s="47"/>
      <c r="D544" s="47"/>
      <c r="E544" s="47"/>
      <c r="F544" s="47"/>
      <c r="G544" s="47"/>
      <c r="H544" s="47"/>
      <c r="J544" s="121"/>
      <c r="K544" s="121"/>
    </row>
    <row r="545" spans="1:11" s="45" customFormat="1">
      <c r="A545" s="47"/>
      <c r="B545" s="47"/>
      <c r="C545" s="47"/>
      <c r="D545" s="47"/>
      <c r="E545" s="47"/>
      <c r="F545" s="47"/>
      <c r="G545" s="47"/>
      <c r="H545" s="47"/>
      <c r="J545" s="121"/>
      <c r="K545" s="121"/>
    </row>
    <row r="546" spans="1:11" s="45" customFormat="1">
      <c r="A546" s="47"/>
      <c r="B546" s="47"/>
      <c r="C546" s="47"/>
      <c r="D546" s="47"/>
      <c r="E546" s="47"/>
      <c r="F546" s="47"/>
      <c r="G546" s="47"/>
      <c r="H546" s="47"/>
      <c r="J546" s="121"/>
      <c r="K546" s="121"/>
    </row>
    <row r="547" spans="1:11" s="45" customFormat="1">
      <c r="A547" s="47"/>
      <c r="B547" s="47"/>
      <c r="C547" s="47"/>
      <c r="D547" s="47"/>
      <c r="E547" s="47"/>
      <c r="F547" s="47"/>
      <c r="G547" s="47"/>
      <c r="H547" s="47"/>
      <c r="J547" s="121"/>
      <c r="K547" s="121"/>
    </row>
    <row r="548" spans="1:11" s="45" customFormat="1">
      <c r="A548" s="47"/>
      <c r="B548" s="47"/>
      <c r="C548" s="47"/>
      <c r="D548" s="47"/>
      <c r="E548" s="47"/>
      <c r="F548" s="47"/>
      <c r="G548" s="47"/>
      <c r="H548" s="47"/>
      <c r="J548" s="121"/>
      <c r="K548" s="121"/>
    </row>
    <row r="549" spans="1:11" s="45" customFormat="1">
      <c r="A549" s="47"/>
      <c r="B549" s="47"/>
      <c r="C549" s="47"/>
      <c r="D549" s="47"/>
      <c r="E549" s="47"/>
      <c r="F549" s="47"/>
      <c r="G549" s="47"/>
      <c r="H549" s="47"/>
      <c r="J549" s="121"/>
      <c r="K549" s="121"/>
    </row>
    <row r="550" spans="1:11" s="45" customFormat="1">
      <c r="A550" s="47"/>
      <c r="B550" s="47"/>
      <c r="C550" s="47"/>
      <c r="D550" s="47"/>
      <c r="E550" s="47"/>
      <c r="F550" s="47"/>
      <c r="G550" s="47"/>
      <c r="H550" s="47"/>
      <c r="J550" s="121"/>
      <c r="K550" s="121"/>
    </row>
    <row r="551" spans="1:11" s="45" customFormat="1">
      <c r="A551" s="47"/>
      <c r="B551" s="47"/>
      <c r="C551" s="47"/>
      <c r="D551" s="47"/>
      <c r="E551" s="47"/>
      <c r="F551" s="47"/>
      <c r="G551" s="47"/>
      <c r="H551" s="47"/>
      <c r="J551" s="121"/>
      <c r="K551" s="121"/>
    </row>
    <row r="552" spans="1:11" s="45" customFormat="1">
      <c r="A552" s="47"/>
      <c r="B552" s="47"/>
      <c r="C552" s="47"/>
      <c r="D552" s="47"/>
      <c r="E552" s="47"/>
      <c r="F552" s="47"/>
      <c r="G552" s="47"/>
      <c r="H552" s="47"/>
      <c r="J552" s="121"/>
      <c r="K552" s="121"/>
    </row>
    <row r="553" spans="1:11" s="45" customFormat="1">
      <c r="A553" s="47"/>
      <c r="B553" s="47"/>
      <c r="C553" s="47"/>
      <c r="D553" s="47"/>
      <c r="E553" s="47"/>
      <c r="F553" s="47"/>
      <c r="G553" s="47"/>
      <c r="H553" s="47"/>
      <c r="J553" s="121"/>
      <c r="K553" s="121"/>
    </row>
    <row r="554" spans="1:11" s="45" customFormat="1">
      <c r="A554" s="47"/>
      <c r="B554" s="47"/>
      <c r="C554" s="47"/>
      <c r="D554" s="47"/>
      <c r="E554" s="47"/>
      <c r="F554" s="47"/>
      <c r="G554" s="47"/>
      <c r="H554" s="47"/>
      <c r="J554" s="121"/>
      <c r="K554" s="121"/>
    </row>
    <row r="555" spans="1:11" s="45" customFormat="1">
      <c r="A555" s="47"/>
      <c r="B555" s="47"/>
      <c r="C555" s="47"/>
      <c r="D555" s="47"/>
      <c r="E555" s="47"/>
      <c r="F555" s="47"/>
      <c r="G555" s="47"/>
      <c r="H555" s="47"/>
      <c r="J555" s="121"/>
      <c r="K555" s="121"/>
    </row>
    <row r="556" spans="1:11" s="45" customFormat="1">
      <c r="A556" s="47"/>
      <c r="B556" s="47"/>
      <c r="C556" s="47"/>
      <c r="D556" s="47"/>
      <c r="E556" s="47"/>
      <c r="F556" s="47"/>
      <c r="G556" s="47"/>
      <c r="H556" s="47"/>
      <c r="J556" s="121"/>
      <c r="K556" s="121"/>
    </row>
    <row r="557" spans="1:11" s="45" customFormat="1">
      <c r="A557" s="47"/>
      <c r="B557" s="47"/>
      <c r="C557" s="47"/>
      <c r="D557" s="47"/>
      <c r="E557" s="47"/>
      <c r="F557" s="47"/>
      <c r="G557" s="47"/>
      <c r="H557" s="47"/>
      <c r="J557" s="121"/>
      <c r="K557" s="121"/>
    </row>
    <row r="558" spans="1:11" s="45" customFormat="1">
      <c r="A558" s="47"/>
      <c r="B558" s="47"/>
      <c r="C558" s="47"/>
      <c r="D558" s="47"/>
      <c r="E558" s="47"/>
      <c r="F558" s="47"/>
      <c r="G558" s="47"/>
      <c r="H558" s="47"/>
      <c r="J558" s="121"/>
      <c r="K558" s="121"/>
    </row>
    <row r="559" spans="1:11" s="45" customFormat="1">
      <c r="A559" s="47"/>
      <c r="B559" s="47"/>
      <c r="C559" s="47"/>
      <c r="D559" s="47"/>
      <c r="E559" s="47"/>
      <c r="F559" s="47"/>
      <c r="G559" s="47"/>
      <c r="H559" s="47"/>
      <c r="J559" s="121"/>
      <c r="K559" s="121"/>
    </row>
    <row r="560" spans="1:11" s="45" customFormat="1">
      <c r="A560" s="47"/>
      <c r="B560" s="47"/>
      <c r="C560" s="47"/>
      <c r="D560" s="47"/>
      <c r="E560" s="47"/>
      <c r="F560" s="47"/>
      <c r="G560" s="47"/>
      <c r="H560" s="47"/>
      <c r="J560" s="121"/>
      <c r="K560" s="121"/>
    </row>
    <row r="561" spans="1:11" s="45" customFormat="1">
      <c r="A561" s="47"/>
      <c r="B561" s="47"/>
      <c r="C561" s="47"/>
      <c r="D561" s="47"/>
      <c r="E561" s="47"/>
      <c r="F561" s="47"/>
      <c r="G561" s="47"/>
      <c r="H561" s="47"/>
      <c r="J561" s="121"/>
      <c r="K561" s="121"/>
    </row>
    <row r="562" spans="1:11" s="45" customFormat="1">
      <c r="A562" s="47"/>
      <c r="B562" s="47"/>
      <c r="C562" s="47"/>
      <c r="D562" s="47"/>
      <c r="E562" s="47"/>
      <c r="F562" s="47"/>
      <c r="G562" s="47"/>
      <c r="H562" s="47"/>
      <c r="J562" s="121"/>
      <c r="K562" s="121"/>
    </row>
    <row r="563" spans="1:11" s="45" customFormat="1">
      <c r="A563" s="47"/>
      <c r="B563" s="47"/>
      <c r="C563" s="47"/>
      <c r="D563" s="47"/>
      <c r="E563" s="47"/>
      <c r="F563" s="47"/>
      <c r="G563" s="47"/>
      <c r="H563" s="47"/>
      <c r="J563" s="121"/>
      <c r="K563" s="121"/>
    </row>
    <row r="564" spans="1:11" s="45" customFormat="1">
      <c r="A564" s="47"/>
      <c r="B564" s="47"/>
      <c r="C564" s="47"/>
      <c r="D564" s="47"/>
      <c r="E564" s="47"/>
      <c r="F564" s="47"/>
      <c r="G564" s="47"/>
      <c r="H564" s="47"/>
      <c r="J564" s="121"/>
      <c r="K564" s="121"/>
    </row>
    <row r="565" spans="1:11" s="45" customFormat="1">
      <c r="A565" s="47"/>
      <c r="B565" s="47"/>
      <c r="C565" s="47"/>
      <c r="D565" s="47"/>
      <c r="E565" s="47"/>
      <c r="F565" s="47"/>
      <c r="G565" s="47"/>
      <c r="H565" s="47"/>
      <c r="J565" s="121"/>
      <c r="K565" s="121"/>
    </row>
    <row r="566" spans="1:11" s="45" customFormat="1">
      <c r="A566" s="47"/>
      <c r="B566" s="47"/>
      <c r="C566" s="47"/>
      <c r="D566" s="47"/>
      <c r="E566" s="47"/>
      <c r="F566" s="47"/>
      <c r="G566" s="47"/>
      <c r="H566" s="47"/>
      <c r="J566" s="121"/>
      <c r="K566" s="121"/>
    </row>
    <row r="567" spans="1:11" s="45" customFormat="1">
      <c r="A567" s="47"/>
      <c r="B567" s="47"/>
      <c r="C567" s="47"/>
      <c r="D567" s="47"/>
      <c r="E567" s="47"/>
      <c r="F567" s="47"/>
      <c r="G567" s="47"/>
      <c r="H567" s="47"/>
      <c r="J567" s="121"/>
      <c r="K567" s="121"/>
    </row>
    <row r="568" spans="1:11" s="45" customFormat="1">
      <c r="A568" s="47"/>
      <c r="B568" s="47"/>
      <c r="C568" s="47"/>
      <c r="D568" s="47"/>
      <c r="E568" s="47"/>
      <c r="F568" s="47"/>
      <c r="G568" s="47"/>
      <c r="H568" s="47"/>
      <c r="J568" s="121"/>
      <c r="K568" s="121"/>
    </row>
    <row r="569" spans="1:11" s="45" customFormat="1">
      <c r="A569" s="47"/>
      <c r="B569" s="47"/>
      <c r="C569" s="47"/>
      <c r="D569" s="47"/>
      <c r="E569" s="47"/>
      <c r="F569" s="47"/>
      <c r="G569" s="47"/>
      <c r="H569" s="47"/>
      <c r="J569" s="121"/>
      <c r="K569" s="121"/>
    </row>
    <row r="570" spans="1:11" s="45" customFormat="1">
      <c r="A570" s="47"/>
      <c r="B570" s="47"/>
      <c r="C570" s="47"/>
      <c r="D570" s="47"/>
      <c r="E570" s="47"/>
      <c r="F570" s="47"/>
      <c r="G570" s="47"/>
      <c r="H570" s="47"/>
      <c r="J570" s="121"/>
      <c r="K570" s="121"/>
    </row>
    <row r="571" spans="1:11" s="45" customFormat="1">
      <c r="A571" s="47"/>
      <c r="B571" s="47"/>
      <c r="C571" s="47"/>
      <c r="D571" s="47"/>
      <c r="E571" s="47"/>
      <c r="F571" s="47"/>
      <c r="G571" s="47"/>
      <c r="H571" s="47"/>
      <c r="J571" s="121"/>
      <c r="K571" s="121"/>
    </row>
    <row r="572" spans="1:11" s="45" customFormat="1">
      <c r="A572" s="47"/>
      <c r="B572" s="47"/>
      <c r="C572" s="47"/>
      <c r="D572" s="47"/>
      <c r="E572" s="47"/>
      <c r="F572" s="47"/>
      <c r="G572" s="47"/>
      <c r="H572" s="47"/>
      <c r="J572" s="121"/>
      <c r="K572" s="121"/>
    </row>
    <row r="573" spans="1:11" s="45" customFormat="1">
      <c r="A573" s="47"/>
      <c r="B573" s="47"/>
      <c r="C573" s="47"/>
      <c r="D573" s="47"/>
      <c r="E573" s="47"/>
      <c r="F573" s="47"/>
      <c r="G573" s="47"/>
      <c r="H573" s="47"/>
      <c r="J573" s="121"/>
      <c r="K573" s="121"/>
    </row>
    <row r="574" spans="1:11" s="45" customFormat="1">
      <c r="A574" s="47"/>
      <c r="B574" s="47"/>
      <c r="C574" s="47"/>
      <c r="D574" s="47"/>
      <c r="E574" s="47"/>
      <c r="F574" s="47"/>
      <c r="G574" s="47"/>
      <c r="H574" s="47"/>
      <c r="J574" s="121"/>
      <c r="K574" s="121"/>
    </row>
    <row r="575" spans="1:11" s="45" customFormat="1">
      <c r="A575" s="47"/>
      <c r="B575" s="47"/>
      <c r="C575" s="47"/>
      <c r="D575" s="47"/>
      <c r="E575" s="47"/>
      <c r="F575" s="47"/>
      <c r="G575" s="47"/>
      <c r="H575" s="47"/>
      <c r="J575" s="121"/>
      <c r="K575" s="121"/>
    </row>
    <row r="576" spans="1:11" s="45" customFormat="1">
      <c r="A576" s="47"/>
      <c r="B576" s="47"/>
      <c r="C576" s="47"/>
      <c r="D576" s="47"/>
      <c r="E576" s="47"/>
      <c r="F576" s="47"/>
      <c r="G576" s="47"/>
      <c r="H576" s="47"/>
      <c r="J576" s="121"/>
      <c r="K576" s="121"/>
    </row>
    <row r="577" spans="1:11" s="45" customFormat="1">
      <c r="A577" s="47"/>
      <c r="B577" s="47"/>
      <c r="C577" s="47"/>
      <c r="D577" s="47"/>
      <c r="E577" s="47"/>
      <c r="F577" s="47"/>
      <c r="G577" s="47"/>
      <c r="H577" s="47"/>
      <c r="J577" s="121"/>
      <c r="K577" s="121"/>
    </row>
    <row r="578" spans="1:11" s="45" customFormat="1">
      <c r="A578" s="47"/>
      <c r="B578" s="47"/>
      <c r="C578" s="47"/>
      <c r="D578" s="47"/>
      <c r="E578" s="47"/>
      <c r="F578" s="47"/>
      <c r="G578" s="47"/>
      <c r="H578" s="47"/>
      <c r="J578" s="121"/>
      <c r="K578" s="121"/>
    </row>
    <row r="579" spans="1:11" s="45" customFormat="1">
      <c r="A579" s="47"/>
      <c r="B579" s="47"/>
      <c r="C579" s="47"/>
      <c r="D579" s="47"/>
      <c r="E579" s="47"/>
      <c r="F579" s="47"/>
      <c r="G579" s="47"/>
      <c r="H579" s="47"/>
      <c r="J579" s="121"/>
      <c r="K579" s="121"/>
    </row>
    <row r="580" spans="1:11" s="45" customFormat="1">
      <c r="A580" s="47"/>
      <c r="B580" s="47"/>
      <c r="C580" s="47"/>
      <c r="D580" s="47"/>
      <c r="E580" s="47"/>
      <c r="F580" s="47"/>
      <c r="G580" s="47"/>
      <c r="H580" s="47"/>
      <c r="J580" s="121"/>
      <c r="K580" s="121"/>
    </row>
    <row r="581" spans="1:11" s="45" customFormat="1">
      <c r="A581" s="47"/>
      <c r="B581" s="47"/>
      <c r="C581" s="47"/>
      <c r="D581" s="47"/>
      <c r="E581" s="47"/>
      <c r="F581" s="47"/>
      <c r="G581" s="47"/>
      <c r="H581" s="47"/>
      <c r="J581" s="121"/>
      <c r="K581" s="121"/>
    </row>
    <row r="582" spans="1:11" s="45" customFormat="1">
      <c r="A582" s="47"/>
      <c r="B582" s="47"/>
      <c r="C582" s="47"/>
      <c r="D582" s="47"/>
      <c r="E582" s="47"/>
      <c r="F582" s="47"/>
      <c r="G582" s="47"/>
      <c r="H582" s="47"/>
      <c r="J582" s="121"/>
      <c r="K582" s="121"/>
    </row>
    <row r="583" spans="1:11" s="45" customFormat="1">
      <c r="A583" s="47"/>
      <c r="B583" s="47"/>
      <c r="C583" s="47"/>
      <c r="D583" s="47"/>
      <c r="E583" s="47"/>
      <c r="F583" s="47"/>
      <c r="G583" s="47"/>
      <c r="H583" s="47"/>
      <c r="J583" s="121"/>
      <c r="K583" s="121"/>
    </row>
    <row r="584" spans="1:11" s="45" customFormat="1">
      <c r="A584" s="47"/>
      <c r="B584" s="47"/>
      <c r="C584" s="47"/>
      <c r="D584" s="47"/>
      <c r="E584" s="47"/>
      <c r="F584" s="47"/>
      <c r="G584" s="47"/>
      <c r="H584" s="47"/>
      <c r="J584" s="121"/>
      <c r="K584" s="121"/>
    </row>
    <row r="585" spans="1:11" s="45" customFormat="1">
      <c r="A585" s="47"/>
      <c r="B585" s="47"/>
      <c r="C585" s="47"/>
      <c r="D585" s="47"/>
      <c r="E585" s="47"/>
      <c r="F585" s="47"/>
      <c r="G585" s="47"/>
      <c r="H585" s="47"/>
      <c r="J585" s="121"/>
      <c r="K585" s="121"/>
    </row>
    <row r="586" spans="1:11" s="45" customFormat="1">
      <c r="A586" s="47"/>
      <c r="B586" s="47"/>
      <c r="C586" s="47"/>
      <c r="D586" s="47"/>
      <c r="E586" s="47"/>
      <c r="F586" s="47"/>
      <c r="G586" s="47"/>
      <c r="H586" s="47"/>
      <c r="J586" s="121"/>
      <c r="K586" s="121"/>
    </row>
    <row r="587" spans="1:11" s="45" customFormat="1">
      <c r="A587" s="47"/>
      <c r="B587" s="47"/>
      <c r="C587" s="47"/>
      <c r="D587" s="47"/>
      <c r="E587" s="47"/>
      <c r="F587" s="47"/>
      <c r="G587" s="47"/>
      <c r="H587" s="47"/>
      <c r="J587" s="121"/>
      <c r="K587" s="121"/>
    </row>
    <row r="588" spans="1:11" s="45" customFormat="1">
      <c r="A588" s="47"/>
      <c r="B588" s="47"/>
      <c r="C588" s="47"/>
      <c r="D588" s="47"/>
      <c r="E588" s="47"/>
      <c r="F588" s="47"/>
      <c r="G588" s="47"/>
      <c r="H588" s="47"/>
      <c r="J588" s="121"/>
      <c r="K588" s="121"/>
    </row>
    <row r="589" spans="1:11" s="45" customFormat="1">
      <c r="A589" s="47"/>
      <c r="B589" s="47"/>
      <c r="C589" s="47"/>
      <c r="D589" s="47"/>
      <c r="E589" s="47"/>
      <c r="F589" s="47"/>
      <c r="G589" s="47"/>
      <c r="H589" s="47"/>
      <c r="J589" s="121"/>
      <c r="K589" s="121"/>
    </row>
    <row r="590" spans="1:11" s="45" customFormat="1">
      <c r="A590" s="47"/>
      <c r="B590" s="47"/>
      <c r="C590" s="47"/>
      <c r="D590" s="47"/>
      <c r="E590" s="47"/>
      <c r="F590" s="47"/>
      <c r="G590" s="47"/>
      <c r="H590" s="47"/>
      <c r="J590" s="121"/>
      <c r="K590" s="121"/>
    </row>
    <row r="591" spans="1:11" s="45" customFormat="1">
      <c r="A591" s="47"/>
      <c r="B591" s="47"/>
      <c r="C591" s="47"/>
      <c r="D591" s="47"/>
      <c r="E591" s="47"/>
      <c r="F591" s="47"/>
      <c r="G591" s="47"/>
      <c r="H591" s="47"/>
      <c r="J591" s="121"/>
      <c r="K591" s="121"/>
    </row>
    <row r="592" spans="1:11" s="45" customFormat="1">
      <c r="A592" s="47"/>
      <c r="B592" s="47"/>
      <c r="C592" s="47"/>
      <c r="D592" s="47"/>
      <c r="E592" s="47"/>
      <c r="F592" s="47"/>
      <c r="G592" s="47"/>
      <c r="H592" s="47"/>
      <c r="J592" s="121"/>
      <c r="K592" s="121"/>
    </row>
    <row r="593" spans="1:11" s="45" customFormat="1">
      <c r="A593" s="47"/>
      <c r="B593" s="47"/>
      <c r="C593" s="47"/>
      <c r="D593" s="47"/>
      <c r="E593" s="47"/>
      <c r="F593" s="47"/>
      <c r="G593" s="47"/>
      <c r="H593" s="47"/>
      <c r="J593" s="121"/>
      <c r="K593" s="121"/>
    </row>
    <row r="594" spans="1:11" s="45" customFormat="1">
      <c r="A594" s="47"/>
      <c r="B594" s="47"/>
      <c r="C594" s="47"/>
      <c r="D594" s="47"/>
      <c r="E594" s="47"/>
      <c r="F594" s="47"/>
      <c r="G594" s="47"/>
      <c r="H594" s="47"/>
      <c r="J594" s="121"/>
      <c r="K594" s="121"/>
    </row>
    <row r="595" spans="1:11" s="45" customFormat="1">
      <c r="A595" s="47"/>
      <c r="B595" s="47"/>
      <c r="C595" s="47"/>
      <c r="D595" s="47"/>
      <c r="E595" s="47"/>
      <c r="F595" s="47"/>
      <c r="G595" s="47"/>
      <c r="H595" s="47"/>
      <c r="J595" s="121"/>
      <c r="K595" s="121"/>
    </row>
    <row r="596" spans="1:11" s="45" customFormat="1">
      <c r="A596" s="47"/>
      <c r="B596" s="47"/>
      <c r="C596" s="47"/>
      <c r="D596" s="47"/>
      <c r="E596" s="47"/>
      <c r="F596" s="47"/>
      <c r="G596" s="47"/>
      <c r="H596" s="47"/>
      <c r="J596" s="121"/>
      <c r="K596" s="121"/>
    </row>
    <row r="597" spans="1:11" s="45" customFormat="1">
      <c r="A597" s="47"/>
      <c r="B597" s="47"/>
      <c r="C597" s="47"/>
      <c r="D597" s="47"/>
      <c r="E597" s="47"/>
      <c r="F597" s="47"/>
      <c r="G597" s="47"/>
      <c r="H597" s="47"/>
      <c r="J597" s="121"/>
      <c r="K597" s="121"/>
    </row>
    <row r="598" spans="1:11" s="45" customFormat="1">
      <c r="A598" s="47"/>
      <c r="B598" s="47"/>
      <c r="C598" s="47"/>
      <c r="D598" s="47"/>
      <c r="E598" s="47"/>
      <c r="F598" s="47"/>
      <c r="G598" s="47"/>
      <c r="H598" s="47"/>
      <c r="J598" s="121"/>
      <c r="K598" s="121"/>
    </row>
    <row r="599" spans="1:11" s="45" customFormat="1">
      <c r="A599" s="47"/>
      <c r="B599" s="47"/>
      <c r="C599" s="47"/>
      <c r="D599" s="47"/>
      <c r="E599" s="47"/>
      <c r="F599" s="47"/>
      <c r="G599" s="47"/>
      <c r="H599" s="47"/>
      <c r="J599" s="121"/>
      <c r="K599" s="121"/>
    </row>
    <row r="600" spans="1:11" s="45" customFormat="1">
      <c r="A600" s="47"/>
      <c r="B600" s="47"/>
      <c r="C600" s="47"/>
      <c r="D600" s="47"/>
      <c r="E600" s="47"/>
      <c r="F600" s="47"/>
      <c r="G600" s="47"/>
      <c r="H600" s="47"/>
      <c r="J600" s="121"/>
      <c r="K600" s="121"/>
    </row>
    <row r="601" spans="1:11" s="45" customFormat="1">
      <c r="A601" s="47"/>
      <c r="B601" s="47"/>
      <c r="C601" s="47"/>
      <c r="D601" s="47"/>
      <c r="E601" s="47"/>
      <c r="F601" s="47"/>
      <c r="G601" s="47"/>
      <c r="H601" s="47"/>
      <c r="J601" s="121"/>
      <c r="K601" s="121"/>
    </row>
    <row r="602" spans="1:11" s="45" customFormat="1">
      <c r="A602" s="47"/>
      <c r="B602" s="47"/>
      <c r="C602" s="47"/>
      <c r="D602" s="47"/>
      <c r="E602" s="47"/>
      <c r="F602" s="47"/>
      <c r="G602" s="47"/>
      <c r="H602" s="47"/>
      <c r="J602" s="121"/>
      <c r="K602" s="121"/>
    </row>
    <row r="603" spans="1:11" s="45" customFormat="1">
      <c r="A603" s="47"/>
      <c r="B603" s="47"/>
      <c r="C603" s="47"/>
      <c r="D603" s="47"/>
      <c r="E603" s="47"/>
      <c r="F603" s="47"/>
      <c r="G603" s="47"/>
      <c r="H603" s="47"/>
      <c r="J603" s="121"/>
      <c r="K603" s="121"/>
    </row>
    <row r="604" spans="1:11" s="45" customFormat="1">
      <c r="A604" s="47"/>
      <c r="B604" s="47"/>
      <c r="C604" s="47"/>
      <c r="D604" s="47"/>
      <c r="E604" s="47"/>
      <c r="F604" s="47"/>
      <c r="G604" s="47"/>
      <c r="H604" s="47"/>
      <c r="J604" s="121"/>
      <c r="K604" s="121"/>
    </row>
    <row r="605" spans="1:11" s="45" customFormat="1">
      <c r="A605" s="47"/>
      <c r="B605" s="47"/>
      <c r="C605" s="47"/>
      <c r="D605" s="47"/>
      <c r="E605" s="47"/>
      <c r="F605" s="47"/>
      <c r="G605" s="47"/>
      <c r="H605" s="47"/>
      <c r="J605" s="121"/>
      <c r="K605" s="121"/>
    </row>
    <row r="606" spans="1:11" s="45" customFormat="1">
      <c r="A606" s="47"/>
      <c r="B606" s="47"/>
      <c r="C606" s="47"/>
      <c r="D606" s="47"/>
      <c r="E606" s="47"/>
      <c r="F606" s="47"/>
      <c r="G606" s="47"/>
      <c r="H606" s="47"/>
      <c r="J606" s="121"/>
      <c r="K606" s="121"/>
    </row>
    <row r="607" spans="1:11" s="45" customFormat="1">
      <c r="A607" s="47"/>
      <c r="B607" s="47"/>
      <c r="C607" s="47"/>
      <c r="D607" s="47"/>
      <c r="E607" s="47"/>
      <c r="F607" s="47"/>
      <c r="G607" s="47"/>
      <c r="H607" s="47"/>
      <c r="J607" s="121"/>
      <c r="K607" s="121"/>
    </row>
    <row r="608" spans="1:11" s="45" customFormat="1">
      <c r="A608" s="47"/>
      <c r="B608" s="47"/>
      <c r="C608" s="47"/>
      <c r="D608" s="47"/>
      <c r="E608" s="47"/>
      <c r="F608" s="47"/>
      <c r="G608" s="47"/>
      <c r="H608" s="47"/>
      <c r="J608" s="121"/>
      <c r="K608" s="121"/>
    </row>
    <row r="609" spans="1:11" s="45" customFormat="1">
      <c r="A609" s="47"/>
      <c r="B609" s="47"/>
      <c r="C609" s="47"/>
      <c r="D609" s="47"/>
      <c r="E609" s="47"/>
      <c r="F609" s="47"/>
      <c r="G609" s="47"/>
      <c r="H609" s="47"/>
      <c r="J609" s="121"/>
      <c r="K609" s="121"/>
    </row>
    <row r="610" spans="1:11" s="45" customFormat="1">
      <c r="A610" s="47"/>
      <c r="B610" s="47"/>
      <c r="C610" s="47"/>
      <c r="D610" s="47"/>
      <c r="E610" s="47"/>
      <c r="F610" s="47"/>
      <c r="G610" s="47"/>
      <c r="H610" s="47"/>
      <c r="J610" s="121"/>
      <c r="K610" s="121"/>
    </row>
    <row r="611" spans="1:11" s="45" customFormat="1">
      <c r="A611" s="47"/>
      <c r="B611" s="47"/>
      <c r="C611" s="47"/>
      <c r="D611" s="47"/>
      <c r="E611" s="47"/>
      <c r="F611" s="47"/>
      <c r="G611" s="47"/>
      <c r="H611" s="47"/>
      <c r="J611" s="121"/>
      <c r="K611" s="121"/>
    </row>
    <row r="612" spans="1:11" s="45" customFormat="1">
      <c r="A612" s="47"/>
      <c r="B612" s="47"/>
      <c r="C612" s="47"/>
      <c r="D612" s="47"/>
      <c r="E612" s="47"/>
      <c r="F612" s="47"/>
      <c r="G612" s="47"/>
      <c r="H612" s="47"/>
      <c r="J612" s="121"/>
      <c r="K612" s="121"/>
    </row>
    <row r="613" spans="1:11" s="45" customFormat="1">
      <c r="A613" s="47"/>
      <c r="B613" s="47"/>
      <c r="C613" s="47"/>
      <c r="D613" s="47"/>
      <c r="E613" s="47"/>
      <c r="F613" s="47"/>
      <c r="G613" s="47"/>
      <c r="H613" s="47"/>
      <c r="J613" s="121"/>
      <c r="K613" s="121"/>
    </row>
    <row r="614" spans="1:11" s="45" customFormat="1">
      <c r="A614" s="47"/>
      <c r="B614" s="47"/>
      <c r="C614" s="47"/>
      <c r="D614" s="47"/>
      <c r="E614" s="47"/>
      <c r="F614" s="47"/>
      <c r="G614" s="47"/>
      <c r="H614" s="47"/>
      <c r="J614" s="121"/>
      <c r="K614" s="121"/>
    </row>
    <row r="615" spans="1:11" s="45" customFormat="1">
      <c r="A615" s="47"/>
      <c r="B615" s="47"/>
      <c r="C615" s="47"/>
      <c r="D615" s="47"/>
      <c r="E615" s="47"/>
      <c r="F615" s="47"/>
      <c r="G615" s="47"/>
      <c r="H615" s="47"/>
      <c r="J615" s="121"/>
      <c r="K615" s="121"/>
    </row>
    <row r="616" spans="1:11" s="45" customFormat="1">
      <c r="A616" s="47"/>
      <c r="B616" s="47"/>
      <c r="C616" s="47"/>
      <c r="D616" s="47"/>
      <c r="E616" s="47"/>
      <c r="F616" s="47"/>
      <c r="G616" s="47"/>
      <c r="H616" s="47"/>
      <c r="J616" s="121"/>
      <c r="K616" s="121"/>
    </row>
    <row r="617" spans="1:11" s="45" customFormat="1">
      <c r="A617" s="47"/>
      <c r="B617" s="47"/>
      <c r="C617" s="47"/>
      <c r="D617" s="47"/>
      <c r="E617" s="47"/>
      <c r="F617" s="47"/>
      <c r="G617" s="47"/>
      <c r="H617" s="47"/>
      <c r="J617" s="121"/>
      <c r="K617" s="121"/>
    </row>
    <row r="618" spans="1:11" s="45" customFormat="1">
      <c r="A618" s="47"/>
      <c r="B618" s="47"/>
      <c r="C618" s="47"/>
      <c r="D618" s="47"/>
      <c r="E618" s="47"/>
      <c r="F618" s="47"/>
      <c r="G618" s="47"/>
      <c r="H618" s="47"/>
      <c r="J618" s="121"/>
      <c r="K618" s="121"/>
    </row>
    <row r="619" spans="1:11" s="45" customFormat="1">
      <c r="A619" s="47"/>
      <c r="B619" s="47"/>
      <c r="C619" s="47"/>
      <c r="D619" s="47"/>
      <c r="E619" s="47"/>
      <c r="F619" s="47"/>
      <c r="G619" s="47"/>
      <c r="H619" s="47"/>
      <c r="J619" s="121"/>
      <c r="K619" s="121"/>
    </row>
    <row r="620" spans="1:11" s="45" customFormat="1">
      <c r="A620" s="47"/>
      <c r="B620" s="47"/>
      <c r="C620" s="47"/>
      <c r="D620" s="47"/>
      <c r="E620" s="47"/>
      <c r="F620" s="47"/>
      <c r="G620" s="47"/>
      <c r="H620" s="47"/>
      <c r="J620" s="121"/>
      <c r="K620" s="121"/>
    </row>
    <row r="621" spans="1:11" s="45" customFormat="1">
      <c r="A621" s="47"/>
      <c r="B621" s="47"/>
      <c r="C621" s="47"/>
      <c r="D621" s="47"/>
      <c r="E621" s="47"/>
      <c r="F621" s="47"/>
      <c r="G621" s="47"/>
      <c r="H621" s="47"/>
      <c r="J621" s="121"/>
      <c r="K621" s="121"/>
    </row>
    <row r="622" spans="1:11" s="45" customFormat="1">
      <c r="A622" s="47"/>
      <c r="B622" s="47"/>
      <c r="C622" s="47"/>
      <c r="D622" s="47"/>
      <c r="E622" s="47"/>
      <c r="F622" s="47"/>
      <c r="G622" s="47"/>
      <c r="H622" s="47"/>
      <c r="J622" s="121"/>
      <c r="K622" s="121"/>
    </row>
    <row r="623" spans="1:11" s="45" customFormat="1">
      <c r="A623" s="47"/>
      <c r="B623" s="47"/>
      <c r="C623" s="47"/>
      <c r="D623" s="47"/>
      <c r="E623" s="47"/>
      <c r="F623" s="47"/>
      <c r="G623" s="47"/>
      <c r="H623" s="47"/>
      <c r="J623" s="121"/>
      <c r="K623" s="121"/>
    </row>
    <row r="624" spans="1:11" s="45" customFormat="1">
      <c r="A624" s="47"/>
      <c r="B624" s="47"/>
      <c r="C624" s="47"/>
      <c r="D624" s="47"/>
      <c r="E624" s="47"/>
      <c r="F624" s="47"/>
      <c r="G624" s="47"/>
      <c r="H624" s="47"/>
      <c r="J624" s="121"/>
      <c r="K624" s="121"/>
    </row>
    <row r="625" spans="1:11" s="45" customFormat="1">
      <c r="A625" s="47"/>
      <c r="B625" s="47"/>
      <c r="C625" s="47"/>
      <c r="D625" s="47"/>
      <c r="E625" s="47"/>
      <c r="F625" s="47"/>
      <c r="G625" s="47"/>
      <c r="H625" s="47"/>
      <c r="J625" s="121"/>
      <c r="K625" s="121"/>
    </row>
    <row r="626" spans="1:11" s="45" customFormat="1">
      <c r="A626" s="47"/>
      <c r="B626" s="47"/>
      <c r="C626" s="47"/>
      <c r="D626" s="47"/>
      <c r="E626" s="47"/>
      <c r="F626" s="47"/>
      <c r="G626" s="47"/>
      <c r="H626" s="47"/>
      <c r="J626" s="121"/>
      <c r="K626" s="121"/>
    </row>
    <row r="627" spans="1:11" s="45" customFormat="1">
      <c r="A627" s="47"/>
      <c r="B627" s="47"/>
      <c r="C627" s="47"/>
      <c r="D627" s="47"/>
      <c r="E627" s="47"/>
      <c r="F627" s="47"/>
      <c r="G627" s="47"/>
      <c r="H627" s="47"/>
      <c r="J627" s="121"/>
      <c r="K627" s="121"/>
    </row>
    <row r="628" spans="1:11" s="45" customFormat="1">
      <c r="A628" s="47"/>
      <c r="B628" s="47"/>
      <c r="C628" s="47"/>
      <c r="D628" s="47"/>
      <c r="E628" s="47"/>
      <c r="F628" s="47"/>
      <c r="G628" s="47"/>
      <c r="H628" s="47"/>
      <c r="J628" s="121"/>
      <c r="K628" s="121"/>
    </row>
    <row r="629" spans="1:11" s="45" customFormat="1">
      <c r="A629" s="47"/>
      <c r="B629" s="47"/>
      <c r="C629" s="47"/>
      <c r="D629" s="47"/>
      <c r="E629" s="47"/>
      <c r="F629" s="47"/>
      <c r="G629" s="47"/>
      <c r="H629" s="47"/>
      <c r="J629" s="121"/>
      <c r="K629" s="121"/>
    </row>
    <row r="630" spans="1:11" s="45" customFormat="1">
      <c r="A630" s="47"/>
      <c r="B630" s="47"/>
      <c r="C630" s="47"/>
      <c r="D630" s="47"/>
      <c r="E630" s="47"/>
      <c r="F630" s="47"/>
      <c r="G630" s="47"/>
      <c r="H630" s="47"/>
      <c r="J630" s="121"/>
      <c r="K630" s="121"/>
    </row>
    <row r="631" spans="1:11" s="45" customFormat="1">
      <c r="A631" s="47"/>
      <c r="B631" s="47"/>
      <c r="C631" s="47"/>
      <c r="D631" s="47"/>
      <c r="E631" s="47"/>
      <c r="F631" s="47"/>
      <c r="G631" s="47"/>
      <c r="H631" s="47"/>
      <c r="J631" s="121"/>
      <c r="K631" s="121"/>
    </row>
    <row r="632" spans="1:11" s="45" customFormat="1">
      <c r="A632" s="47"/>
      <c r="B632" s="47"/>
      <c r="C632" s="47"/>
      <c r="D632" s="47"/>
      <c r="E632" s="47"/>
      <c r="F632" s="47"/>
      <c r="G632" s="47"/>
      <c r="H632" s="47"/>
      <c r="J632" s="121"/>
      <c r="K632" s="121"/>
    </row>
    <row r="633" spans="1:11" s="45" customFormat="1">
      <c r="A633" s="47"/>
      <c r="B633" s="47"/>
      <c r="C633" s="47"/>
      <c r="D633" s="47"/>
      <c r="E633" s="47"/>
      <c r="F633" s="47"/>
      <c r="G633" s="47"/>
      <c r="H633" s="47"/>
      <c r="J633" s="121"/>
      <c r="K633" s="121"/>
    </row>
    <row r="634" spans="1:11" s="45" customFormat="1">
      <c r="A634" s="47"/>
      <c r="B634" s="47"/>
      <c r="C634" s="47"/>
      <c r="D634" s="47"/>
      <c r="E634" s="47"/>
      <c r="F634" s="47"/>
      <c r="G634" s="47"/>
      <c r="H634" s="47"/>
      <c r="J634" s="121"/>
      <c r="K634" s="121"/>
    </row>
    <row r="635" spans="1:11" s="45" customFormat="1">
      <c r="A635" s="47"/>
      <c r="B635" s="47"/>
      <c r="C635" s="47"/>
      <c r="D635" s="47"/>
      <c r="E635" s="47"/>
      <c r="F635" s="47"/>
      <c r="G635" s="47"/>
      <c r="H635" s="47"/>
      <c r="J635" s="121"/>
      <c r="K635" s="121"/>
    </row>
    <row r="636" spans="1:11" s="45" customFormat="1">
      <c r="A636" s="47"/>
      <c r="B636" s="47"/>
      <c r="C636" s="47"/>
      <c r="D636" s="47"/>
      <c r="E636" s="47"/>
      <c r="F636" s="47"/>
      <c r="G636" s="47"/>
      <c r="H636" s="47"/>
      <c r="J636" s="121"/>
      <c r="K636" s="121"/>
    </row>
    <row r="637" spans="1:11" s="45" customFormat="1">
      <c r="A637" s="47"/>
      <c r="B637" s="47"/>
      <c r="C637" s="47"/>
      <c r="D637" s="47"/>
      <c r="E637" s="47"/>
      <c r="F637" s="47"/>
      <c r="G637" s="47"/>
      <c r="H637" s="47"/>
      <c r="J637" s="121"/>
      <c r="K637" s="121"/>
    </row>
    <row r="638" spans="1:11" s="45" customFormat="1">
      <c r="A638" s="47"/>
      <c r="B638" s="47"/>
      <c r="C638" s="47"/>
      <c r="D638" s="47"/>
      <c r="E638" s="47"/>
      <c r="F638" s="47"/>
      <c r="G638" s="47"/>
      <c r="H638" s="47"/>
      <c r="J638" s="121"/>
      <c r="K638" s="121"/>
    </row>
    <row r="639" spans="1:11" s="45" customFormat="1">
      <c r="A639" s="47"/>
      <c r="B639" s="47"/>
      <c r="C639" s="47"/>
      <c r="D639" s="47"/>
      <c r="E639" s="47"/>
      <c r="F639" s="47"/>
      <c r="G639" s="47"/>
      <c r="H639" s="47"/>
      <c r="J639" s="121"/>
      <c r="K639" s="121"/>
    </row>
    <row r="640" spans="1:11" s="45" customFormat="1">
      <c r="A640" s="47"/>
      <c r="B640" s="47"/>
      <c r="C640" s="47"/>
      <c r="D640" s="47"/>
      <c r="E640" s="47"/>
      <c r="F640" s="47"/>
      <c r="G640" s="47"/>
      <c r="H640" s="47"/>
      <c r="J640" s="121"/>
      <c r="K640" s="121"/>
    </row>
    <row r="641" spans="1:11" s="45" customFormat="1">
      <c r="A641" s="47"/>
      <c r="B641" s="47"/>
      <c r="C641" s="47"/>
      <c r="D641" s="47"/>
      <c r="E641" s="47"/>
      <c r="F641" s="47"/>
      <c r="G641" s="47"/>
      <c r="H641" s="47"/>
      <c r="J641" s="121"/>
      <c r="K641" s="121"/>
    </row>
    <row r="642" spans="1:11" s="45" customFormat="1">
      <c r="A642" s="47"/>
      <c r="B642" s="47"/>
      <c r="C642" s="47"/>
      <c r="D642" s="47"/>
      <c r="E642" s="47"/>
      <c r="F642" s="47"/>
      <c r="G642" s="47"/>
      <c r="H642" s="47"/>
      <c r="J642" s="121"/>
      <c r="K642" s="121"/>
    </row>
    <row r="643" spans="1:11" s="45" customFormat="1">
      <c r="A643" s="47"/>
      <c r="B643" s="47"/>
      <c r="C643" s="47"/>
      <c r="D643" s="47"/>
      <c r="E643" s="47"/>
      <c r="F643" s="47"/>
      <c r="G643" s="47"/>
      <c r="H643" s="47"/>
      <c r="J643" s="121"/>
      <c r="K643" s="121"/>
    </row>
    <row r="644" spans="1:11" s="45" customFormat="1">
      <c r="A644" s="47"/>
      <c r="B644" s="47"/>
      <c r="C644" s="47"/>
      <c r="D644" s="47"/>
      <c r="E644" s="47"/>
      <c r="F644" s="47"/>
      <c r="G644" s="47"/>
      <c r="H644" s="47"/>
      <c r="J644" s="121"/>
      <c r="K644" s="121"/>
    </row>
    <row r="645" spans="1:11" s="45" customFormat="1">
      <c r="A645" s="47"/>
      <c r="B645" s="47"/>
      <c r="C645" s="47"/>
      <c r="D645" s="47"/>
      <c r="E645" s="47"/>
      <c r="F645" s="47"/>
      <c r="G645" s="47"/>
      <c r="H645" s="47"/>
      <c r="J645" s="121"/>
      <c r="K645" s="121"/>
    </row>
    <row r="646" spans="1:11" s="45" customFormat="1">
      <c r="A646" s="47"/>
      <c r="B646" s="47"/>
      <c r="C646" s="47"/>
      <c r="D646" s="47"/>
      <c r="E646" s="47"/>
      <c r="F646" s="47"/>
      <c r="G646" s="47"/>
      <c r="H646" s="47"/>
      <c r="J646" s="121"/>
      <c r="K646" s="121"/>
    </row>
    <row r="647" spans="1:11" s="45" customFormat="1">
      <c r="A647" s="47"/>
      <c r="B647" s="47"/>
      <c r="C647" s="47"/>
      <c r="D647" s="47"/>
      <c r="E647" s="47"/>
      <c r="F647" s="47"/>
      <c r="G647" s="47"/>
      <c r="H647" s="47"/>
      <c r="J647" s="121"/>
      <c r="K647" s="121"/>
    </row>
    <row r="648" spans="1:11" s="45" customFormat="1">
      <c r="A648" s="47"/>
      <c r="B648" s="47"/>
      <c r="C648" s="47"/>
      <c r="D648" s="47"/>
      <c r="E648" s="47"/>
      <c r="F648" s="47"/>
      <c r="G648" s="47"/>
      <c r="H648" s="47"/>
      <c r="J648" s="121"/>
      <c r="K648" s="121"/>
    </row>
    <row r="649" spans="1:11" s="45" customFormat="1">
      <c r="A649" s="47"/>
      <c r="B649" s="47"/>
      <c r="C649" s="47"/>
      <c r="D649" s="47"/>
      <c r="E649" s="47"/>
      <c r="F649" s="47"/>
      <c r="G649" s="47"/>
      <c r="H649" s="47"/>
      <c r="J649" s="121"/>
      <c r="K649" s="121"/>
    </row>
    <row r="650" spans="1:11" s="45" customFormat="1">
      <c r="A650" s="47"/>
      <c r="B650" s="47"/>
      <c r="C650" s="47"/>
      <c r="D650" s="47"/>
      <c r="E650" s="47"/>
      <c r="F650" s="47"/>
      <c r="G650" s="47"/>
      <c r="H650" s="47"/>
      <c r="J650" s="121"/>
      <c r="K650" s="121"/>
    </row>
    <row r="651" spans="1:11" s="45" customFormat="1">
      <c r="A651" s="47"/>
      <c r="B651" s="47"/>
      <c r="C651" s="47"/>
      <c r="D651" s="47"/>
      <c r="E651" s="47"/>
      <c r="F651" s="47"/>
      <c r="G651" s="47"/>
      <c r="H651" s="47"/>
      <c r="J651" s="121"/>
      <c r="K651" s="121"/>
    </row>
    <row r="652" spans="1:11" s="45" customFormat="1">
      <c r="A652" s="47"/>
      <c r="B652" s="47"/>
      <c r="C652" s="47"/>
      <c r="D652" s="47"/>
      <c r="E652" s="47"/>
      <c r="F652" s="47"/>
      <c r="G652" s="47"/>
      <c r="H652" s="47"/>
      <c r="J652" s="121"/>
      <c r="K652" s="121"/>
    </row>
    <row r="653" spans="1:11" s="45" customFormat="1">
      <c r="A653" s="47"/>
      <c r="B653" s="47"/>
      <c r="C653" s="47"/>
      <c r="D653" s="47"/>
      <c r="E653" s="47"/>
      <c r="F653" s="47"/>
      <c r="G653" s="47"/>
      <c r="H653" s="47"/>
      <c r="J653" s="121"/>
      <c r="K653" s="121"/>
    </row>
    <row r="654" spans="1:11" s="45" customFormat="1">
      <c r="A654" s="47"/>
      <c r="B654" s="47"/>
      <c r="C654" s="47"/>
      <c r="D654" s="47"/>
      <c r="E654" s="47"/>
      <c r="F654" s="47"/>
      <c r="G654" s="47"/>
      <c r="H654" s="47"/>
      <c r="J654" s="121"/>
      <c r="K654" s="121"/>
    </row>
    <row r="655" spans="1:11" s="45" customFormat="1">
      <c r="A655" s="47"/>
      <c r="B655" s="47"/>
      <c r="C655" s="47"/>
      <c r="D655" s="47"/>
      <c r="E655" s="47"/>
      <c r="F655" s="47"/>
      <c r="G655" s="47"/>
      <c r="H655" s="47"/>
      <c r="J655" s="121"/>
      <c r="K655" s="121"/>
    </row>
    <row r="656" spans="1:11" s="45" customFormat="1">
      <c r="A656" s="47"/>
      <c r="B656" s="47"/>
      <c r="C656" s="47"/>
      <c r="D656" s="47"/>
      <c r="E656" s="47"/>
      <c r="F656" s="47"/>
      <c r="G656" s="47"/>
      <c r="H656" s="47"/>
      <c r="J656" s="121"/>
      <c r="K656" s="121"/>
    </row>
    <row r="657" spans="1:11" s="45" customFormat="1">
      <c r="A657" s="47"/>
      <c r="B657" s="47"/>
      <c r="C657" s="47"/>
      <c r="D657" s="47"/>
      <c r="E657" s="47"/>
      <c r="F657" s="47"/>
      <c r="G657" s="47"/>
      <c r="H657" s="47"/>
      <c r="J657" s="121"/>
      <c r="K657" s="121"/>
    </row>
    <row r="658" spans="1:11" s="45" customFormat="1">
      <c r="A658" s="47"/>
      <c r="B658" s="47"/>
      <c r="C658" s="47"/>
      <c r="D658" s="47"/>
      <c r="E658" s="47"/>
      <c r="F658" s="47"/>
      <c r="G658" s="47"/>
      <c r="H658" s="47"/>
      <c r="J658" s="121"/>
      <c r="K658" s="121"/>
    </row>
    <row r="659" spans="1:11" s="45" customFormat="1">
      <c r="A659" s="47"/>
      <c r="B659" s="47"/>
      <c r="C659" s="47"/>
      <c r="D659" s="47"/>
      <c r="E659" s="47"/>
      <c r="F659" s="47"/>
      <c r="G659" s="47"/>
      <c r="H659" s="47"/>
      <c r="J659" s="121"/>
      <c r="K659" s="121"/>
    </row>
    <row r="660" spans="1:11" s="45" customFormat="1">
      <c r="A660" s="47"/>
      <c r="B660" s="47"/>
      <c r="C660" s="47"/>
      <c r="D660" s="47"/>
      <c r="E660" s="47"/>
      <c r="F660" s="47"/>
      <c r="G660" s="47"/>
      <c r="H660" s="47"/>
      <c r="J660" s="121"/>
      <c r="K660" s="121"/>
    </row>
    <row r="661" spans="1:11" s="45" customFormat="1">
      <c r="A661" s="47"/>
      <c r="B661" s="47"/>
      <c r="C661" s="47"/>
      <c r="D661" s="47"/>
      <c r="E661" s="47"/>
      <c r="F661" s="47"/>
      <c r="G661" s="47"/>
      <c r="H661" s="47"/>
      <c r="J661" s="121"/>
      <c r="K661" s="121"/>
    </row>
    <row r="662" spans="1:11" s="45" customFormat="1">
      <c r="A662" s="47"/>
      <c r="B662" s="47"/>
      <c r="C662" s="47"/>
      <c r="D662" s="47"/>
      <c r="E662" s="47"/>
      <c r="F662" s="47"/>
      <c r="G662" s="47"/>
      <c r="H662" s="47"/>
      <c r="J662" s="121"/>
      <c r="K662" s="121"/>
    </row>
    <row r="663" spans="1:11" s="45" customFormat="1">
      <c r="A663" s="47"/>
      <c r="B663" s="47"/>
      <c r="C663" s="47"/>
      <c r="D663" s="47"/>
      <c r="E663" s="47"/>
      <c r="F663" s="47"/>
      <c r="G663" s="47"/>
      <c r="H663" s="47"/>
      <c r="J663" s="121"/>
      <c r="K663" s="121"/>
    </row>
    <row r="664" spans="1:11" s="45" customFormat="1">
      <c r="A664" s="47"/>
      <c r="B664" s="47"/>
      <c r="C664" s="47"/>
      <c r="D664" s="47"/>
      <c r="E664" s="47"/>
      <c r="F664" s="47"/>
      <c r="G664" s="47"/>
      <c r="H664" s="47"/>
      <c r="J664" s="121"/>
      <c r="K664" s="121"/>
    </row>
    <row r="665" spans="1:11" s="45" customFormat="1">
      <c r="A665" s="47"/>
      <c r="B665" s="47"/>
      <c r="C665" s="47"/>
      <c r="D665" s="47"/>
      <c r="E665" s="47"/>
      <c r="F665" s="47"/>
      <c r="G665" s="47"/>
      <c r="H665" s="47"/>
      <c r="J665" s="121"/>
      <c r="K665" s="121"/>
    </row>
    <row r="666" spans="1:11" s="45" customFormat="1">
      <c r="A666" s="47"/>
      <c r="B666" s="47"/>
      <c r="C666" s="47"/>
      <c r="D666" s="47"/>
      <c r="E666" s="47"/>
      <c r="F666" s="47"/>
      <c r="G666" s="47"/>
      <c r="H666" s="47"/>
      <c r="J666" s="121"/>
      <c r="K666" s="121"/>
    </row>
    <row r="667" spans="1:11" s="45" customFormat="1">
      <c r="A667" s="47"/>
      <c r="B667" s="47"/>
      <c r="C667" s="47"/>
      <c r="D667" s="47"/>
      <c r="E667" s="47"/>
      <c r="F667" s="47"/>
      <c r="G667" s="47"/>
      <c r="H667" s="47"/>
      <c r="J667" s="121"/>
      <c r="K667" s="121"/>
    </row>
    <row r="668" spans="1:11" s="45" customFormat="1">
      <c r="A668" s="47"/>
      <c r="B668" s="47"/>
      <c r="C668" s="47"/>
      <c r="D668" s="47"/>
      <c r="E668" s="47"/>
      <c r="F668" s="47"/>
      <c r="G668" s="47"/>
      <c r="H668" s="47"/>
      <c r="J668" s="121"/>
      <c r="K668" s="121"/>
    </row>
    <row r="669" spans="1:11" s="45" customFormat="1">
      <c r="A669" s="47"/>
      <c r="B669" s="47"/>
      <c r="C669" s="47"/>
      <c r="D669" s="47"/>
      <c r="E669" s="47"/>
      <c r="F669" s="47"/>
      <c r="G669" s="47"/>
      <c r="H669" s="47"/>
      <c r="J669" s="121"/>
      <c r="K669" s="121"/>
    </row>
    <row r="670" spans="1:11" s="45" customFormat="1">
      <c r="A670" s="47"/>
      <c r="B670" s="47"/>
      <c r="C670" s="47"/>
      <c r="D670" s="47"/>
      <c r="E670" s="47"/>
      <c r="F670" s="47"/>
      <c r="G670" s="47"/>
      <c r="H670" s="47"/>
      <c r="J670" s="121"/>
      <c r="K670" s="121"/>
    </row>
    <row r="671" spans="1:11" s="45" customFormat="1">
      <c r="A671" s="47"/>
      <c r="B671" s="47"/>
      <c r="C671" s="47"/>
      <c r="D671" s="47"/>
      <c r="E671" s="47"/>
      <c r="F671" s="47"/>
      <c r="G671" s="47"/>
      <c r="H671" s="47"/>
      <c r="J671" s="121"/>
      <c r="K671" s="121"/>
    </row>
    <row r="672" spans="1:11" s="45" customFormat="1">
      <c r="A672" s="47"/>
      <c r="B672" s="47"/>
      <c r="C672" s="47"/>
      <c r="D672" s="47"/>
      <c r="E672" s="47"/>
      <c r="F672" s="47"/>
      <c r="G672" s="47"/>
      <c r="H672" s="47"/>
      <c r="J672" s="121"/>
      <c r="K672" s="121"/>
    </row>
    <row r="673" spans="1:11" s="45" customFormat="1">
      <c r="A673" s="47"/>
      <c r="B673" s="47"/>
      <c r="C673" s="47"/>
      <c r="D673" s="47"/>
      <c r="E673" s="47"/>
      <c r="F673" s="47"/>
      <c r="G673" s="47"/>
      <c r="H673" s="47"/>
      <c r="J673" s="121"/>
      <c r="K673" s="121"/>
    </row>
    <row r="674" spans="1:11" s="45" customFormat="1">
      <c r="A674" s="47"/>
      <c r="B674" s="47"/>
      <c r="C674" s="47"/>
      <c r="D674" s="47"/>
      <c r="E674" s="47"/>
      <c r="F674" s="47"/>
      <c r="G674" s="47"/>
      <c r="H674" s="47"/>
      <c r="J674" s="121"/>
      <c r="K674" s="121"/>
    </row>
    <row r="675" spans="1:11" s="45" customFormat="1">
      <c r="A675" s="47"/>
      <c r="B675" s="47"/>
      <c r="C675" s="47"/>
      <c r="D675" s="47"/>
      <c r="E675" s="47"/>
      <c r="F675" s="47"/>
      <c r="G675" s="47"/>
      <c r="H675" s="47"/>
      <c r="J675" s="121"/>
      <c r="K675" s="121"/>
    </row>
    <row r="676" spans="1:11" s="45" customFormat="1">
      <c r="A676" s="47"/>
      <c r="B676" s="47"/>
      <c r="C676" s="47"/>
      <c r="D676" s="47"/>
      <c r="E676" s="47"/>
      <c r="F676" s="47"/>
      <c r="G676" s="47"/>
      <c r="H676" s="47"/>
      <c r="J676" s="121"/>
      <c r="K676" s="121"/>
    </row>
    <row r="677" spans="1:11" s="45" customFormat="1">
      <c r="A677" s="47"/>
      <c r="B677" s="47"/>
      <c r="C677" s="47"/>
      <c r="D677" s="47"/>
      <c r="E677" s="47"/>
      <c r="F677" s="47"/>
      <c r="G677" s="47"/>
      <c r="H677" s="47"/>
      <c r="J677" s="121"/>
      <c r="K677" s="121"/>
    </row>
    <row r="678" spans="1:11" s="45" customFormat="1">
      <c r="A678" s="47"/>
      <c r="B678" s="47"/>
      <c r="C678" s="47"/>
      <c r="D678" s="47"/>
      <c r="E678" s="47"/>
      <c r="F678" s="47"/>
      <c r="G678" s="47"/>
      <c r="H678" s="47"/>
      <c r="J678" s="121"/>
      <c r="K678" s="121"/>
    </row>
    <row r="679" spans="1:11" s="45" customFormat="1">
      <c r="A679" s="47"/>
      <c r="B679" s="47"/>
      <c r="C679" s="47"/>
      <c r="D679" s="47"/>
      <c r="E679" s="47"/>
      <c r="F679" s="47"/>
      <c r="G679" s="47"/>
      <c r="H679" s="47"/>
      <c r="J679" s="121"/>
      <c r="K679" s="121"/>
    </row>
    <row r="680" spans="1:11" s="45" customFormat="1">
      <c r="A680" s="47"/>
      <c r="B680" s="47"/>
      <c r="C680" s="47"/>
      <c r="D680" s="47"/>
      <c r="E680" s="47"/>
      <c r="F680" s="47"/>
      <c r="G680" s="47"/>
      <c r="H680" s="47"/>
      <c r="J680" s="121"/>
      <c r="K680" s="121"/>
    </row>
    <row r="681" spans="1:11" s="45" customFormat="1">
      <c r="A681" s="47"/>
      <c r="B681" s="47"/>
      <c r="C681" s="47"/>
      <c r="D681" s="47"/>
      <c r="E681" s="47"/>
      <c r="F681" s="47"/>
      <c r="G681" s="47"/>
      <c r="H681" s="47"/>
      <c r="J681" s="121"/>
      <c r="K681" s="121"/>
    </row>
    <row r="682" spans="1:11" s="45" customFormat="1">
      <c r="A682" s="47"/>
      <c r="B682" s="47"/>
      <c r="C682" s="47"/>
      <c r="D682" s="47"/>
      <c r="E682" s="47"/>
      <c r="F682" s="47"/>
      <c r="G682" s="47"/>
      <c r="H682" s="47"/>
      <c r="J682" s="121"/>
      <c r="K682" s="121"/>
    </row>
    <row r="683" spans="1:11" s="45" customFormat="1">
      <c r="A683" s="47"/>
      <c r="B683" s="47"/>
      <c r="C683" s="47"/>
      <c r="D683" s="47"/>
      <c r="E683" s="47"/>
      <c r="F683" s="47"/>
      <c r="G683" s="47"/>
      <c r="H683" s="47"/>
      <c r="J683" s="121"/>
      <c r="K683" s="121"/>
    </row>
    <row r="684" spans="1:11" s="45" customFormat="1">
      <c r="A684" s="47"/>
      <c r="B684" s="47"/>
      <c r="C684" s="47"/>
      <c r="D684" s="47"/>
      <c r="E684" s="47"/>
      <c r="F684" s="47"/>
      <c r="G684" s="47"/>
      <c r="H684" s="47"/>
      <c r="J684" s="121"/>
      <c r="K684" s="121"/>
    </row>
    <row r="685" spans="1:11" s="45" customFormat="1">
      <c r="A685" s="47"/>
      <c r="B685" s="47"/>
      <c r="C685" s="47"/>
      <c r="D685" s="47"/>
      <c r="E685" s="47"/>
      <c r="F685" s="47"/>
      <c r="G685" s="47"/>
      <c r="H685" s="47"/>
      <c r="J685" s="121"/>
      <c r="K685" s="121"/>
    </row>
    <row r="686" spans="1:11" s="45" customFormat="1">
      <c r="A686" s="47"/>
      <c r="B686" s="47"/>
      <c r="C686" s="47"/>
      <c r="D686" s="47"/>
      <c r="E686" s="47"/>
      <c r="F686" s="47"/>
      <c r="G686" s="47"/>
      <c r="H686" s="47"/>
      <c r="J686" s="121"/>
      <c r="K686" s="121"/>
    </row>
    <row r="687" spans="1:11" s="45" customFormat="1">
      <c r="A687" s="47"/>
      <c r="B687" s="47"/>
      <c r="C687" s="47"/>
      <c r="D687" s="47"/>
      <c r="E687" s="47"/>
      <c r="F687" s="47"/>
      <c r="G687" s="47"/>
      <c r="H687" s="47"/>
      <c r="J687" s="121"/>
      <c r="K687" s="121"/>
    </row>
    <row r="688" spans="1:11" s="45" customFormat="1">
      <c r="A688" s="47"/>
      <c r="B688" s="47"/>
      <c r="C688" s="47"/>
      <c r="D688" s="47"/>
      <c r="E688" s="47"/>
      <c r="F688" s="47"/>
      <c r="G688" s="47"/>
      <c r="H688" s="47"/>
      <c r="J688" s="121"/>
      <c r="K688" s="121"/>
    </row>
    <row r="689" spans="1:11" s="45" customFormat="1">
      <c r="A689" s="47"/>
      <c r="B689" s="47"/>
      <c r="C689" s="47"/>
      <c r="D689" s="47"/>
      <c r="E689" s="47"/>
      <c r="F689" s="47"/>
      <c r="G689" s="47"/>
      <c r="H689" s="47"/>
      <c r="J689" s="121"/>
      <c r="K689" s="121"/>
    </row>
    <row r="690" spans="1:11" s="45" customFormat="1">
      <c r="A690" s="47"/>
      <c r="B690" s="47"/>
      <c r="C690" s="47"/>
      <c r="D690" s="47"/>
      <c r="E690" s="47"/>
      <c r="F690" s="47"/>
      <c r="G690" s="47"/>
      <c r="H690" s="47"/>
      <c r="J690" s="121"/>
      <c r="K690" s="121"/>
    </row>
    <row r="691" spans="1:11" s="45" customFormat="1">
      <c r="A691" s="47"/>
      <c r="B691" s="47"/>
      <c r="C691" s="47"/>
      <c r="D691" s="47"/>
      <c r="E691" s="47"/>
      <c r="F691" s="47"/>
      <c r="G691" s="47"/>
      <c r="H691" s="47"/>
      <c r="J691" s="121"/>
      <c r="K691" s="121"/>
    </row>
    <row r="692" spans="1:11" s="45" customFormat="1">
      <c r="A692" s="47"/>
      <c r="B692" s="47"/>
      <c r="C692" s="47"/>
      <c r="D692" s="47"/>
      <c r="E692" s="47"/>
      <c r="F692" s="47"/>
      <c r="G692" s="47"/>
      <c r="H692" s="47"/>
      <c r="J692" s="121"/>
      <c r="K692" s="121"/>
    </row>
    <row r="693" spans="1:11" s="45" customFormat="1">
      <c r="A693" s="47"/>
      <c r="B693" s="47"/>
      <c r="C693" s="47"/>
      <c r="D693" s="47"/>
      <c r="E693" s="47"/>
      <c r="F693" s="47"/>
      <c r="G693" s="47"/>
      <c r="H693" s="47"/>
      <c r="J693" s="121"/>
      <c r="K693" s="121"/>
    </row>
    <row r="694" spans="1:11" s="45" customFormat="1">
      <c r="A694" s="47"/>
      <c r="B694" s="47"/>
      <c r="C694" s="47"/>
      <c r="D694" s="47"/>
      <c r="E694" s="47"/>
      <c r="F694" s="47"/>
      <c r="G694" s="47"/>
      <c r="H694" s="47"/>
      <c r="J694" s="121"/>
      <c r="K694" s="121"/>
    </row>
    <row r="695" spans="1:11" s="45" customFormat="1">
      <c r="A695" s="47"/>
      <c r="B695" s="47"/>
      <c r="C695" s="47"/>
      <c r="D695" s="47"/>
      <c r="E695" s="47"/>
      <c r="F695" s="47"/>
      <c r="G695" s="47"/>
      <c r="H695" s="47"/>
      <c r="J695" s="121"/>
      <c r="K695" s="121"/>
    </row>
    <row r="696" spans="1:11" s="45" customFormat="1">
      <c r="A696" s="47"/>
      <c r="B696" s="47"/>
      <c r="C696" s="47"/>
      <c r="D696" s="47"/>
      <c r="E696" s="47"/>
      <c r="F696" s="47"/>
      <c r="G696" s="47"/>
      <c r="H696" s="47"/>
      <c r="J696" s="121"/>
      <c r="K696" s="121"/>
    </row>
    <row r="697" spans="1:11" s="45" customFormat="1">
      <c r="A697" s="47"/>
      <c r="B697" s="47"/>
      <c r="C697" s="47"/>
      <c r="D697" s="47"/>
      <c r="E697" s="47"/>
      <c r="F697" s="47"/>
      <c r="G697" s="47"/>
      <c r="H697" s="47"/>
      <c r="J697" s="121"/>
      <c r="K697" s="121"/>
    </row>
    <row r="698" spans="1:11" s="45" customFormat="1">
      <c r="A698" s="47"/>
      <c r="B698" s="47"/>
      <c r="C698" s="47"/>
      <c r="D698" s="47"/>
      <c r="E698" s="47"/>
      <c r="F698" s="47"/>
      <c r="G698" s="47"/>
      <c r="H698" s="47"/>
      <c r="J698" s="121"/>
      <c r="K698" s="121"/>
    </row>
    <row r="699" spans="1:11" s="45" customFormat="1">
      <c r="A699" s="47"/>
      <c r="B699" s="47"/>
      <c r="C699" s="47"/>
      <c r="D699" s="47"/>
      <c r="E699" s="47"/>
      <c r="F699" s="47"/>
      <c r="G699" s="47"/>
      <c r="H699" s="47"/>
      <c r="J699" s="121"/>
      <c r="K699" s="121"/>
    </row>
    <row r="700" spans="1:11" s="45" customFormat="1">
      <c r="A700" s="47"/>
      <c r="B700" s="47"/>
      <c r="C700" s="47"/>
      <c r="D700" s="47"/>
      <c r="E700" s="47"/>
      <c r="F700" s="47"/>
      <c r="G700" s="47"/>
      <c r="H700" s="47"/>
      <c r="J700" s="121"/>
      <c r="K700" s="121"/>
    </row>
    <row r="701" spans="1:11" s="45" customFormat="1">
      <c r="A701" s="47"/>
      <c r="B701" s="47"/>
      <c r="C701" s="47"/>
      <c r="D701" s="47"/>
      <c r="E701" s="47"/>
      <c r="F701" s="47"/>
      <c r="G701" s="47"/>
      <c r="H701" s="47"/>
      <c r="J701" s="121"/>
      <c r="K701" s="121"/>
    </row>
    <row r="702" spans="1:11" s="45" customFormat="1">
      <c r="A702" s="47"/>
      <c r="B702" s="47"/>
      <c r="C702" s="47"/>
      <c r="D702" s="47"/>
      <c r="E702" s="47"/>
      <c r="F702" s="47"/>
      <c r="G702" s="47"/>
      <c r="H702" s="47"/>
      <c r="J702" s="121"/>
      <c r="K702" s="121"/>
    </row>
    <row r="703" spans="1:11" s="45" customFormat="1">
      <c r="A703" s="47"/>
      <c r="B703" s="47"/>
      <c r="C703" s="47"/>
      <c r="D703" s="47"/>
      <c r="E703" s="47"/>
      <c r="F703" s="47"/>
      <c r="G703" s="47"/>
      <c r="H703" s="47"/>
      <c r="J703" s="121"/>
      <c r="K703" s="121"/>
    </row>
    <row r="704" spans="1:11" s="45" customFormat="1">
      <c r="A704" s="47"/>
      <c r="B704" s="47"/>
      <c r="C704" s="47"/>
      <c r="D704" s="47"/>
      <c r="E704" s="47"/>
      <c r="F704" s="47"/>
      <c r="G704" s="47"/>
      <c r="H704" s="47"/>
      <c r="J704" s="121"/>
      <c r="K704" s="121"/>
    </row>
    <row r="705" spans="1:11" s="45" customFormat="1">
      <c r="A705" s="47"/>
      <c r="B705" s="47"/>
      <c r="C705" s="47"/>
      <c r="D705" s="47"/>
      <c r="E705" s="47"/>
      <c r="F705" s="47"/>
      <c r="G705" s="47"/>
      <c r="H705" s="47"/>
      <c r="J705" s="121"/>
      <c r="K705" s="121"/>
    </row>
    <row r="706" spans="1:11" s="45" customFormat="1">
      <c r="A706" s="47"/>
      <c r="B706" s="47"/>
      <c r="C706" s="47"/>
      <c r="D706" s="47"/>
      <c r="E706" s="47"/>
      <c r="F706" s="47"/>
      <c r="G706" s="47"/>
      <c r="H706" s="47"/>
      <c r="J706" s="121"/>
      <c r="K706" s="121"/>
    </row>
    <row r="707" spans="1:11" s="45" customFormat="1">
      <c r="A707" s="47"/>
      <c r="B707" s="47"/>
      <c r="C707" s="47"/>
      <c r="D707" s="47"/>
      <c r="E707" s="47"/>
      <c r="F707" s="47"/>
      <c r="G707" s="47"/>
      <c r="H707" s="47"/>
      <c r="J707" s="121"/>
      <c r="K707" s="121"/>
    </row>
    <row r="708" spans="1:11" s="45" customFormat="1">
      <c r="A708" s="47"/>
      <c r="B708" s="47"/>
      <c r="C708" s="47"/>
      <c r="D708" s="47"/>
      <c r="E708" s="47"/>
      <c r="F708" s="47"/>
      <c r="G708" s="47"/>
      <c r="H708" s="47"/>
      <c r="J708" s="121"/>
      <c r="K708" s="121"/>
    </row>
    <row r="709" spans="1:11" s="45" customFormat="1">
      <c r="A709" s="47"/>
      <c r="B709" s="47"/>
      <c r="C709" s="47"/>
      <c r="D709" s="47"/>
      <c r="E709" s="47"/>
      <c r="F709" s="47"/>
      <c r="G709" s="47"/>
      <c r="H709" s="47"/>
      <c r="J709" s="121"/>
      <c r="K709" s="121"/>
    </row>
    <row r="710" spans="1:11" s="45" customFormat="1">
      <c r="A710" s="47"/>
      <c r="B710" s="47"/>
      <c r="C710" s="47"/>
      <c r="D710" s="47"/>
      <c r="E710" s="47"/>
      <c r="F710" s="47"/>
      <c r="G710" s="47"/>
      <c r="H710" s="47"/>
      <c r="J710" s="121"/>
      <c r="K710" s="121"/>
    </row>
    <row r="711" spans="1:11" s="45" customFormat="1">
      <c r="A711" s="47"/>
      <c r="B711" s="47"/>
      <c r="C711" s="47"/>
      <c r="D711" s="47"/>
      <c r="E711" s="47"/>
      <c r="F711" s="47"/>
      <c r="G711" s="47"/>
      <c r="H711" s="47"/>
      <c r="J711" s="121"/>
      <c r="K711" s="121"/>
    </row>
    <row r="712" spans="1:11" s="45" customFormat="1">
      <c r="A712" s="47"/>
      <c r="B712" s="47"/>
      <c r="C712" s="47"/>
      <c r="D712" s="47"/>
      <c r="E712" s="47"/>
      <c r="F712" s="47"/>
      <c r="G712" s="47"/>
      <c r="H712" s="47"/>
      <c r="J712" s="121"/>
      <c r="K712" s="121"/>
    </row>
    <row r="713" spans="1:11" s="45" customFormat="1">
      <c r="A713" s="47"/>
      <c r="B713" s="47"/>
      <c r="C713" s="47"/>
      <c r="D713" s="47"/>
      <c r="E713" s="47"/>
      <c r="F713" s="47"/>
      <c r="G713" s="47"/>
      <c r="H713" s="47"/>
      <c r="J713" s="121"/>
      <c r="K713" s="121"/>
    </row>
    <row r="714" spans="1:11" s="45" customFormat="1">
      <c r="A714" s="47"/>
      <c r="B714" s="47"/>
      <c r="C714" s="47"/>
      <c r="D714" s="47"/>
      <c r="E714" s="47"/>
      <c r="F714" s="47"/>
      <c r="G714" s="47"/>
      <c r="H714" s="47"/>
      <c r="J714" s="121"/>
      <c r="K714" s="121"/>
    </row>
    <row r="715" spans="1:11" s="45" customFormat="1">
      <c r="A715" s="47"/>
      <c r="B715" s="47"/>
      <c r="C715" s="47"/>
      <c r="D715" s="47"/>
      <c r="E715" s="47"/>
      <c r="F715" s="47"/>
      <c r="G715" s="47"/>
      <c r="H715" s="47"/>
      <c r="J715" s="121"/>
      <c r="K715" s="121"/>
    </row>
    <row r="716" spans="1:11" s="45" customFormat="1">
      <c r="A716" s="47"/>
      <c r="B716" s="47"/>
      <c r="C716" s="47"/>
      <c r="D716" s="47"/>
      <c r="E716" s="47"/>
      <c r="F716" s="47"/>
      <c r="G716" s="47"/>
      <c r="H716" s="47"/>
      <c r="J716" s="121"/>
      <c r="K716" s="121"/>
    </row>
    <row r="717" spans="1:11" s="45" customFormat="1">
      <c r="A717" s="47"/>
      <c r="B717" s="47"/>
      <c r="C717" s="47"/>
      <c r="D717" s="47"/>
      <c r="E717" s="47"/>
      <c r="F717" s="47"/>
      <c r="G717" s="47"/>
      <c r="H717" s="47"/>
      <c r="J717" s="121"/>
      <c r="K717" s="121"/>
    </row>
    <row r="718" spans="1:11" s="45" customFormat="1">
      <c r="A718" s="47"/>
      <c r="B718" s="47"/>
      <c r="C718" s="47"/>
      <c r="D718" s="47"/>
      <c r="E718" s="47"/>
      <c r="F718" s="47"/>
      <c r="G718" s="47"/>
      <c r="H718" s="47"/>
      <c r="J718" s="121"/>
      <c r="K718" s="121"/>
    </row>
    <row r="719" spans="1:11" s="45" customFormat="1">
      <c r="A719" s="47"/>
      <c r="B719" s="47"/>
      <c r="C719" s="47"/>
      <c r="D719" s="47"/>
      <c r="E719" s="47"/>
      <c r="F719" s="47"/>
      <c r="G719" s="47"/>
      <c r="H719" s="47"/>
      <c r="J719" s="121"/>
      <c r="K719" s="121"/>
    </row>
    <row r="720" spans="1:11" s="45" customFormat="1">
      <c r="A720" s="47"/>
      <c r="B720" s="47"/>
      <c r="C720" s="47"/>
      <c r="D720" s="47"/>
      <c r="E720" s="47"/>
      <c r="F720" s="47"/>
      <c r="G720" s="47"/>
      <c r="H720" s="47"/>
      <c r="J720" s="121"/>
      <c r="K720" s="121"/>
    </row>
    <row r="721" spans="1:11" s="45" customFormat="1">
      <c r="A721" s="47"/>
      <c r="B721" s="47"/>
      <c r="C721" s="47"/>
      <c r="D721" s="47"/>
      <c r="E721" s="47"/>
      <c r="F721" s="47"/>
      <c r="G721" s="47"/>
      <c r="H721" s="47"/>
      <c r="J721" s="121"/>
      <c r="K721" s="121"/>
    </row>
    <row r="722" spans="1:11" s="45" customFormat="1">
      <c r="A722" s="47"/>
      <c r="B722" s="47"/>
      <c r="C722" s="47"/>
      <c r="D722" s="47"/>
      <c r="E722" s="47"/>
      <c r="F722" s="47"/>
      <c r="G722" s="47"/>
      <c r="H722" s="47"/>
      <c r="J722" s="121"/>
      <c r="K722" s="121"/>
    </row>
    <row r="723" spans="1:11" s="45" customFormat="1">
      <c r="A723" s="47"/>
      <c r="B723" s="47"/>
      <c r="C723" s="47"/>
      <c r="D723" s="47"/>
      <c r="E723" s="47"/>
      <c r="F723" s="47"/>
      <c r="G723" s="47"/>
      <c r="H723" s="47"/>
      <c r="J723" s="121"/>
      <c r="K723" s="121"/>
    </row>
    <row r="724" spans="1:11" s="45" customFormat="1">
      <c r="A724" s="47"/>
      <c r="B724" s="47"/>
      <c r="C724" s="47"/>
      <c r="D724" s="47"/>
      <c r="E724" s="47"/>
      <c r="F724" s="47"/>
      <c r="G724" s="47"/>
      <c r="H724" s="47"/>
      <c r="J724" s="121"/>
      <c r="K724" s="121"/>
    </row>
    <row r="725" spans="1:11" s="45" customFormat="1">
      <c r="A725" s="47"/>
      <c r="B725" s="47"/>
      <c r="C725" s="47"/>
      <c r="D725" s="47"/>
      <c r="E725" s="47"/>
      <c r="F725" s="47"/>
      <c r="G725" s="47"/>
      <c r="H725" s="47"/>
      <c r="J725" s="121"/>
      <c r="K725" s="121"/>
    </row>
    <row r="726" spans="1:11" s="45" customFormat="1">
      <c r="A726" s="47"/>
      <c r="B726" s="47"/>
      <c r="C726" s="47"/>
      <c r="D726" s="47"/>
      <c r="E726" s="47"/>
      <c r="F726" s="47"/>
      <c r="G726" s="47"/>
      <c r="H726" s="47"/>
      <c r="J726" s="121"/>
      <c r="K726" s="121"/>
    </row>
    <row r="727" spans="1:11" s="45" customFormat="1">
      <c r="A727" s="47"/>
      <c r="B727" s="47"/>
      <c r="C727" s="47"/>
      <c r="D727" s="47"/>
      <c r="E727" s="47"/>
      <c r="F727" s="47"/>
      <c r="G727" s="47"/>
      <c r="H727" s="47"/>
      <c r="J727" s="121"/>
      <c r="K727" s="121"/>
    </row>
    <row r="728" spans="1:11" s="45" customFormat="1">
      <c r="A728" s="47"/>
      <c r="B728" s="47"/>
      <c r="C728" s="47"/>
      <c r="D728" s="47"/>
      <c r="E728" s="47"/>
      <c r="F728" s="47"/>
      <c r="G728" s="47"/>
      <c r="H728" s="47"/>
      <c r="J728" s="121"/>
      <c r="K728" s="121"/>
    </row>
    <row r="729" spans="1:11" s="45" customFormat="1">
      <c r="A729" s="47"/>
      <c r="B729" s="47"/>
      <c r="C729" s="47"/>
      <c r="D729" s="47"/>
      <c r="E729" s="47"/>
      <c r="F729" s="47"/>
      <c r="G729" s="47"/>
      <c r="H729" s="47"/>
      <c r="J729" s="121"/>
      <c r="K729" s="121"/>
    </row>
    <row r="730" spans="1:11" s="45" customFormat="1">
      <c r="A730" s="47"/>
      <c r="B730" s="47"/>
      <c r="C730" s="47"/>
      <c r="D730" s="47"/>
      <c r="E730" s="47"/>
      <c r="F730" s="47"/>
      <c r="G730" s="47"/>
      <c r="H730" s="47"/>
      <c r="J730" s="121"/>
      <c r="K730" s="121"/>
    </row>
    <row r="731" spans="1:11" s="45" customFormat="1">
      <c r="A731" s="47"/>
      <c r="B731" s="47"/>
      <c r="C731" s="47"/>
      <c r="D731" s="47"/>
      <c r="E731" s="47"/>
      <c r="F731" s="47"/>
      <c r="G731" s="47"/>
      <c r="H731" s="47"/>
      <c r="J731" s="121"/>
      <c r="K731" s="121"/>
    </row>
    <row r="732" spans="1:11" s="45" customFormat="1">
      <c r="A732" s="47"/>
      <c r="B732" s="47"/>
      <c r="C732" s="47"/>
      <c r="D732" s="47"/>
      <c r="E732" s="47"/>
      <c r="F732" s="47"/>
      <c r="G732" s="47"/>
      <c r="H732" s="47"/>
      <c r="J732" s="121"/>
      <c r="K732" s="121"/>
    </row>
    <row r="733" spans="1:11" s="45" customFormat="1">
      <c r="A733" s="47"/>
      <c r="B733" s="47"/>
      <c r="C733" s="47"/>
      <c r="D733" s="47"/>
      <c r="E733" s="47"/>
      <c r="F733" s="47"/>
      <c r="G733" s="47"/>
      <c r="H733" s="47"/>
      <c r="J733" s="121"/>
      <c r="K733" s="121"/>
    </row>
    <row r="734" spans="1:11" s="45" customFormat="1">
      <c r="A734" s="47"/>
      <c r="B734" s="47"/>
      <c r="C734" s="47"/>
      <c r="D734" s="47"/>
      <c r="E734" s="47"/>
      <c r="F734" s="47"/>
      <c r="G734" s="47"/>
      <c r="H734" s="47"/>
      <c r="J734" s="121"/>
      <c r="K734" s="121"/>
    </row>
    <row r="735" spans="1:11" s="45" customFormat="1">
      <c r="A735" s="47"/>
      <c r="B735" s="47"/>
      <c r="C735" s="47"/>
      <c r="D735" s="47"/>
      <c r="E735" s="47"/>
      <c r="F735" s="47"/>
      <c r="G735" s="47"/>
      <c r="H735" s="47"/>
      <c r="J735" s="121"/>
      <c r="K735" s="121"/>
    </row>
    <row r="736" spans="1:11" s="45" customFormat="1">
      <c r="A736" s="47"/>
      <c r="B736" s="47"/>
      <c r="C736" s="47"/>
      <c r="D736" s="47"/>
      <c r="E736" s="47"/>
      <c r="F736" s="47"/>
      <c r="G736" s="47"/>
      <c r="H736" s="47"/>
      <c r="J736" s="121"/>
      <c r="K736" s="121"/>
    </row>
    <row r="737" spans="1:11" s="45" customFormat="1">
      <c r="A737" s="47"/>
      <c r="B737" s="47"/>
      <c r="C737" s="47"/>
      <c r="D737" s="47"/>
      <c r="E737" s="47"/>
      <c r="F737" s="47"/>
      <c r="G737" s="47"/>
      <c r="H737" s="47"/>
      <c r="J737" s="121"/>
      <c r="K737" s="121"/>
    </row>
    <row r="738" spans="1:11" s="45" customFormat="1">
      <c r="A738" s="47"/>
      <c r="B738" s="47"/>
      <c r="C738" s="47"/>
      <c r="D738" s="47"/>
      <c r="E738" s="47"/>
      <c r="F738" s="47"/>
      <c r="G738" s="47"/>
      <c r="H738" s="47"/>
      <c r="J738" s="121"/>
      <c r="K738" s="121"/>
    </row>
    <row r="739" spans="1:11" s="45" customFormat="1">
      <c r="A739" s="47"/>
      <c r="B739" s="47"/>
      <c r="C739" s="47"/>
      <c r="D739" s="47"/>
      <c r="E739" s="47"/>
      <c r="F739" s="47"/>
      <c r="G739" s="47"/>
      <c r="H739" s="47"/>
      <c r="J739" s="121"/>
      <c r="K739" s="121"/>
    </row>
    <row r="740" spans="1:11" s="45" customFormat="1">
      <c r="A740" s="47"/>
      <c r="B740" s="47"/>
      <c r="C740" s="47"/>
      <c r="D740" s="47"/>
      <c r="E740" s="47"/>
      <c r="F740" s="47"/>
      <c r="G740" s="47"/>
      <c r="H740" s="47"/>
      <c r="J740" s="121"/>
      <c r="K740" s="121"/>
    </row>
    <row r="741" spans="1:11" s="45" customFormat="1">
      <c r="A741" s="47"/>
      <c r="B741" s="47"/>
      <c r="C741" s="47"/>
      <c r="D741" s="47"/>
      <c r="E741" s="47"/>
      <c r="F741" s="47"/>
      <c r="G741" s="47"/>
      <c r="H741" s="47"/>
      <c r="J741" s="121"/>
      <c r="K741" s="121"/>
    </row>
    <row r="742" spans="1:11" s="45" customFormat="1">
      <c r="A742" s="47"/>
      <c r="B742" s="47"/>
      <c r="C742" s="47"/>
      <c r="D742" s="47"/>
      <c r="E742" s="47"/>
      <c r="F742" s="47"/>
      <c r="G742" s="47"/>
      <c r="H742" s="47"/>
      <c r="J742" s="121"/>
      <c r="K742" s="121"/>
    </row>
    <row r="743" spans="1:11" s="45" customFormat="1">
      <c r="A743" s="47"/>
      <c r="B743" s="47"/>
      <c r="C743" s="47"/>
      <c r="D743" s="47"/>
      <c r="E743" s="47"/>
      <c r="F743" s="47"/>
      <c r="G743" s="47"/>
      <c r="H743" s="47"/>
      <c r="J743" s="121"/>
      <c r="K743" s="121"/>
    </row>
    <row r="744" spans="1:11" s="45" customFormat="1">
      <c r="A744" s="47"/>
      <c r="B744" s="47"/>
      <c r="C744" s="47"/>
      <c r="D744" s="47"/>
      <c r="E744" s="47"/>
      <c r="F744" s="47"/>
      <c r="G744" s="47"/>
      <c r="H744" s="47"/>
      <c r="J744" s="121"/>
      <c r="K744" s="121"/>
    </row>
    <row r="745" spans="1:11" s="45" customFormat="1">
      <c r="A745" s="47"/>
      <c r="B745" s="47"/>
      <c r="C745" s="47"/>
      <c r="D745" s="47"/>
      <c r="E745" s="47"/>
      <c r="F745" s="47"/>
      <c r="G745" s="47"/>
      <c r="H745" s="47"/>
      <c r="J745" s="121"/>
      <c r="K745" s="121"/>
    </row>
    <row r="746" spans="1:11" s="45" customFormat="1">
      <c r="A746" s="47"/>
      <c r="B746" s="47"/>
      <c r="C746" s="47"/>
      <c r="D746" s="47"/>
      <c r="E746" s="47"/>
      <c r="F746" s="47"/>
      <c r="G746" s="47"/>
      <c r="H746" s="47"/>
      <c r="J746" s="121"/>
      <c r="K746" s="121"/>
    </row>
    <row r="747" spans="1:11" s="45" customFormat="1">
      <c r="A747" s="47"/>
      <c r="B747" s="47"/>
      <c r="C747" s="47"/>
      <c r="D747" s="47"/>
      <c r="E747" s="47"/>
      <c r="F747" s="47"/>
      <c r="G747" s="47"/>
      <c r="H747" s="47"/>
      <c r="J747" s="121"/>
      <c r="K747" s="121"/>
    </row>
    <row r="748" spans="1:11" s="45" customFormat="1">
      <c r="A748" s="47"/>
      <c r="B748" s="47"/>
      <c r="C748" s="47"/>
      <c r="D748" s="47"/>
      <c r="E748" s="47"/>
      <c r="F748" s="47"/>
      <c r="G748" s="47"/>
      <c r="H748" s="47"/>
      <c r="J748" s="121"/>
      <c r="K748" s="121"/>
    </row>
    <row r="749" spans="1:11" s="45" customFormat="1">
      <c r="A749" s="47"/>
      <c r="B749" s="47"/>
      <c r="C749" s="47"/>
      <c r="D749" s="47"/>
      <c r="E749" s="47"/>
      <c r="F749" s="47"/>
      <c r="G749" s="47"/>
      <c r="H749" s="47"/>
      <c r="J749" s="121"/>
      <c r="K749" s="121"/>
    </row>
    <row r="750" spans="1:11" s="45" customFormat="1">
      <c r="A750" s="47"/>
      <c r="B750" s="47"/>
      <c r="C750" s="47"/>
      <c r="D750" s="47"/>
      <c r="E750" s="47"/>
      <c r="F750" s="47"/>
      <c r="G750" s="47"/>
      <c r="H750" s="47"/>
      <c r="J750" s="121"/>
      <c r="K750" s="121"/>
    </row>
    <row r="751" spans="1:11" s="45" customFormat="1">
      <c r="A751" s="47"/>
      <c r="B751" s="47"/>
      <c r="C751" s="47"/>
      <c r="D751" s="47"/>
      <c r="E751" s="47"/>
      <c r="F751" s="47"/>
      <c r="G751" s="47"/>
      <c r="H751" s="47"/>
      <c r="J751" s="121"/>
      <c r="K751" s="121"/>
    </row>
    <row r="752" spans="1:11" s="45" customFormat="1">
      <c r="A752" s="47"/>
      <c r="B752" s="47"/>
      <c r="C752" s="47"/>
      <c r="D752" s="47"/>
      <c r="E752" s="47"/>
      <c r="F752" s="47"/>
      <c r="G752" s="47"/>
      <c r="H752" s="47"/>
      <c r="J752" s="121"/>
      <c r="K752" s="121"/>
    </row>
    <row r="753" spans="1:11" s="45" customFormat="1">
      <c r="A753" s="47"/>
      <c r="B753" s="47"/>
      <c r="C753" s="47"/>
      <c r="D753" s="47"/>
      <c r="E753" s="47"/>
      <c r="F753" s="47"/>
      <c r="G753" s="47"/>
      <c r="H753" s="47"/>
      <c r="J753" s="121"/>
      <c r="K753" s="121"/>
    </row>
    <row r="754" spans="1:11" s="45" customFormat="1">
      <c r="A754" s="47"/>
      <c r="B754" s="47"/>
      <c r="C754" s="47"/>
      <c r="D754" s="47"/>
      <c r="E754" s="47"/>
      <c r="F754" s="47"/>
      <c r="G754" s="47"/>
      <c r="H754" s="47"/>
      <c r="J754" s="121"/>
      <c r="K754" s="121"/>
    </row>
    <row r="755" spans="1:11" s="45" customFormat="1">
      <c r="A755" s="47"/>
      <c r="B755" s="47"/>
      <c r="C755" s="47"/>
      <c r="D755" s="47"/>
      <c r="E755" s="47"/>
      <c r="F755" s="47"/>
      <c r="G755" s="47"/>
      <c r="H755" s="47"/>
      <c r="J755" s="121"/>
      <c r="K755" s="121"/>
    </row>
    <row r="756" spans="1:11" s="45" customFormat="1">
      <c r="A756" s="47"/>
      <c r="B756" s="47"/>
      <c r="C756" s="47"/>
      <c r="D756" s="47"/>
      <c r="E756" s="47"/>
      <c r="F756" s="47"/>
      <c r="G756" s="47"/>
      <c r="H756" s="47"/>
      <c r="J756" s="121"/>
      <c r="K756" s="121"/>
    </row>
    <row r="757" spans="1:11" s="45" customFormat="1">
      <c r="A757" s="47"/>
      <c r="B757" s="47"/>
      <c r="C757" s="47"/>
      <c r="D757" s="47"/>
      <c r="E757" s="47"/>
      <c r="F757" s="47"/>
      <c r="G757" s="47"/>
      <c r="H757" s="47"/>
      <c r="J757" s="121"/>
      <c r="K757" s="121"/>
    </row>
    <row r="758" spans="1:11" s="45" customFormat="1">
      <c r="A758" s="47"/>
      <c r="B758" s="47"/>
      <c r="C758" s="47"/>
      <c r="D758" s="47"/>
      <c r="E758" s="47"/>
      <c r="F758" s="47"/>
      <c r="G758" s="47"/>
      <c r="H758" s="47"/>
      <c r="J758" s="121"/>
      <c r="K758" s="121"/>
    </row>
    <row r="759" spans="1:11" s="45" customFormat="1">
      <c r="A759" s="47"/>
      <c r="B759" s="47"/>
      <c r="C759" s="47"/>
      <c r="D759" s="47"/>
      <c r="E759" s="47"/>
      <c r="F759" s="47"/>
      <c r="G759" s="47"/>
      <c r="H759" s="47"/>
      <c r="J759" s="121"/>
      <c r="K759" s="121"/>
    </row>
    <row r="760" spans="1:11" s="45" customFormat="1">
      <c r="A760" s="47"/>
      <c r="B760" s="47"/>
      <c r="C760" s="47"/>
      <c r="D760" s="47"/>
      <c r="E760" s="47"/>
      <c r="F760" s="47"/>
      <c r="G760" s="47"/>
      <c r="H760" s="47"/>
      <c r="J760" s="121"/>
      <c r="K760" s="121"/>
    </row>
    <row r="761" spans="1:11" s="45" customFormat="1">
      <c r="A761" s="47"/>
      <c r="B761" s="47"/>
      <c r="C761" s="47"/>
      <c r="D761" s="47"/>
      <c r="E761" s="47"/>
      <c r="F761" s="47"/>
      <c r="G761" s="47"/>
      <c r="H761" s="47"/>
      <c r="J761" s="121"/>
      <c r="K761" s="121"/>
    </row>
    <row r="762" spans="1:11" s="45" customFormat="1">
      <c r="A762" s="47"/>
      <c r="B762" s="47"/>
      <c r="C762" s="47"/>
      <c r="D762" s="47"/>
      <c r="E762" s="47"/>
      <c r="F762" s="47"/>
      <c r="G762" s="47"/>
      <c r="H762" s="47"/>
      <c r="J762" s="121"/>
      <c r="K762" s="121"/>
    </row>
    <row r="763" spans="1:11" s="45" customFormat="1">
      <c r="A763" s="47"/>
      <c r="B763" s="47"/>
      <c r="C763" s="47"/>
      <c r="D763" s="47"/>
      <c r="E763" s="47"/>
      <c r="F763" s="47"/>
      <c r="G763" s="47"/>
      <c r="H763" s="47"/>
      <c r="J763" s="121"/>
      <c r="K763" s="121"/>
    </row>
    <row r="764" spans="1:11" s="45" customFormat="1">
      <c r="A764" s="47"/>
      <c r="B764" s="47"/>
      <c r="C764" s="47"/>
      <c r="D764" s="47"/>
      <c r="E764" s="47"/>
      <c r="F764" s="47"/>
      <c r="G764" s="47"/>
      <c r="H764" s="47"/>
      <c r="J764" s="121"/>
      <c r="K764" s="121"/>
    </row>
    <row r="765" spans="1:11" s="45" customFormat="1">
      <c r="A765" s="47"/>
      <c r="B765" s="47"/>
      <c r="C765" s="47"/>
      <c r="D765" s="47"/>
      <c r="E765" s="47"/>
      <c r="F765" s="47"/>
      <c r="G765" s="47"/>
      <c r="H765" s="47"/>
      <c r="J765" s="121"/>
      <c r="K765" s="121"/>
    </row>
    <row r="766" spans="1:11" s="45" customFormat="1">
      <c r="A766" s="47"/>
      <c r="B766" s="47"/>
      <c r="C766" s="47"/>
      <c r="D766" s="47"/>
      <c r="E766" s="47"/>
      <c r="F766" s="47"/>
      <c r="G766" s="47"/>
      <c r="H766" s="47"/>
      <c r="J766" s="121"/>
      <c r="K766" s="121"/>
    </row>
    <row r="767" spans="1:11" s="45" customFormat="1">
      <c r="A767" s="47"/>
      <c r="B767" s="47"/>
      <c r="C767" s="47"/>
      <c r="D767" s="47"/>
      <c r="E767" s="47"/>
      <c r="F767" s="47"/>
      <c r="G767" s="47"/>
      <c r="H767" s="47"/>
      <c r="J767" s="121"/>
      <c r="K767" s="121"/>
    </row>
    <row r="768" spans="1:11" s="45" customFormat="1">
      <c r="A768" s="47"/>
      <c r="B768" s="47"/>
      <c r="C768" s="47"/>
      <c r="D768" s="47"/>
      <c r="E768" s="47"/>
      <c r="F768" s="47"/>
      <c r="G768" s="47"/>
      <c r="H768" s="47"/>
      <c r="J768" s="121"/>
      <c r="K768" s="121"/>
    </row>
    <row r="769" spans="1:11" s="45" customFormat="1">
      <c r="A769" s="47"/>
      <c r="B769" s="47"/>
      <c r="C769" s="47"/>
      <c r="D769" s="47"/>
      <c r="E769" s="47"/>
      <c r="F769" s="47"/>
      <c r="G769" s="47"/>
      <c r="H769" s="47"/>
      <c r="J769" s="121"/>
      <c r="K769" s="121"/>
    </row>
    <row r="770" spans="1:11" s="45" customFormat="1">
      <c r="A770" s="47"/>
      <c r="B770" s="47"/>
      <c r="C770" s="47"/>
      <c r="D770" s="47"/>
      <c r="E770" s="47"/>
      <c r="F770" s="47"/>
      <c r="G770" s="47"/>
      <c r="H770" s="47"/>
      <c r="J770" s="121"/>
      <c r="K770" s="121"/>
    </row>
    <row r="771" spans="1:11" s="45" customFormat="1">
      <c r="A771" s="47"/>
      <c r="B771" s="47"/>
      <c r="C771" s="47"/>
      <c r="D771" s="47"/>
      <c r="E771" s="47"/>
      <c r="F771" s="47"/>
      <c r="G771" s="47"/>
      <c r="H771" s="47"/>
      <c r="J771" s="121"/>
      <c r="K771" s="121"/>
    </row>
    <row r="772" spans="1:11" s="45" customFormat="1">
      <c r="A772" s="47"/>
      <c r="B772" s="47"/>
      <c r="C772" s="47"/>
      <c r="D772" s="47"/>
      <c r="E772" s="47"/>
      <c r="F772" s="47"/>
      <c r="G772" s="47"/>
      <c r="H772" s="47"/>
      <c r="J772" s="121"/>
      <c r="K772" s="121"/>
    </row>
    <row r="773" spans="1:11" s="45" customFormat="1">
      <c r="A773" s="47"/>
      <c r="B773" s="47"/>
      <c r="C773" s="47"/>
      <c r="D773" s="47"/>
      <c r="E773" s="47"/>
      <c r="F773" s="47"/>
      <c r="G773" s="47"/>
      <c r="H773" s="47"/>
      <c r="J773" s="121"/>
      <c r="K773" s="121"/>
    </row>
    <row r="774" spans="1:11" s="45" customFormat="1">
      <c r="A774" s="47"/>
      <c r="B774" s="47"/>
      <c r="C774" s="47"/>
      <c r="D774" s="47"/>
      <c r="E774" s="47"/>
      <c r="F774" s="47"/>
      <c r="G774" s="47"/>
      <c r="H774" s="47"/>
      <c r="J774" s="121"/>
      <c r="K774" s="121"/>
    </row>
    <row r="775" spans="1:11" s="45" customFormat="1">
      <c r="A775" s="47"/>
      <c r="B775" s="47"/>
      <c r="C775" s="47"/>
      <c r="D775" s="47"/>
      <c r="E775" s="47"/>
      <c r="F775" s="47"/>
      <c r="G775" s="47"/>
      <c r="H775" s="47"/>
      <c r="J775" s="121"/>
      <c r="K775" s="121"/>
    </row>
    <row r="776" spans="1:11" s="45" customFormat="1">
      <c r="A776" s="47"/>
      <c r="B776" s="47"/>
      <c r="C776" s="47"/>
      <c r="D776" s="47"/>
      <c r="E776" s="47"/>
      <c r="F776" s="47"/>
      <c r="G776" s="47"/>
      <c r="H776" s="47"/>
      <c r="J776" s="121"/>
      <c r="K776" s="121"/>
    </row>
    <row r="777" spans="1:11" s="45" customFormat="1">
      <c r="A777" s="47"/>
      <c r="B777" s="47"/>
      <c r="C777" s="47"/>
      <c r="D777" s="47"/>
      <c r="E777" s="47"/>
      <c r="F777" s="47"/>
      <c r="G777" s="47"/>
      <c r="H777" s="47"/>
      <c r="J777" s="121"/>
      <c r="K777" s="121"/>
    </row>
    <row r="778" spans="1:11" s="45" customFormat="1">
      <c r="A778" s="47"/>
      <c r="B778" s="47"/>
      <c r="C778" s="47"/>
      <c r="D778" s="47"/>
      <c r="E778" s="47"/>
      <c r="F778" s="47"/>
      <c r="G778" s="47"/>
      <c r="H778" s="47"/>
      <c r="J778" s="121"/>
      <c r="K778" s="121"/>
    </row>
    <row r="779" spans="1:11" s="45" customFormat="1">
      <c r="A779" s="47"/>
      <c r="B779" s="47"/>
      <c r="C779" s="47"/>
      <c r="D779" s="47"/>
      <c r="E779" s="47"/>
      <c r="F779" s="47"/>
      <c r="G779" s="47"/>
      <c r="H779" s="47"/>
      <c r="J779" s="121"/>
      <c r="K779" s="121"/>
    </row>
    <row r="780" spans="1:11" s="45" customFormat="1">
      <c r="A780" s="47"/>
      <c r="B780" s="47"/>
      <c r="C780" s="47"/>
      <c r="D780" s="47"/>
      <c r="E780" s="47"/>
      <c r="F780" s="47"/>
      <c r="G780" s="47"/>
      <c r="H780" s="47"/>
      <c r="J780" s="121"/>
      <c r="K780" s="121"/>
    </row>
    <row r="781" spans="1:11" s="45" customFormat="1">
      <c r="A781" s="47"/>
      <c r="B781" s="47"/>
      <c r="C781" s="47"/>
      <c r="D781" s="47"/>
      <c r="E781" s="47"/>
      <c r="F781" s="47"/>
      <c r="G781" s="47"/>
      <c r="H781" s="47"/>
      <c r="J781" s="121"/>
      <c r="K781" s="121"/>
    </row>
    <row r="782" spans="1:11" s="45" customFormat="1">
      <c r="A782" s="47"/>
      <c r="B782" s="47"/>
      <c r="C782" s="47"/>
      <c r="D782" s="47"/>
      <c r="E782" s="47"/>
      <c r="F782" s="47"/>
      <c r="G782" s="47"/>
      <c r="H782" s="47"/>
      <c r="J782" s="121"/>
      <c r="K782" s="121"/>
    </row>
    <row r="783" spans="1:11" s="45" customFormat="1">
      <c r="A783" s="47"/>
      <c r="B783" s="47"/>
      <c r="C783" s="47"/>
      <c r="D783" s="47"/>
      <c r="E783" s="47"/>
      <c r="F783" s="47"/>
      <c r="G783" s="47"/>
      <c r="H783" s="47"/>
      <c r="J783" s="121"/>
      <c r="K783" s="121"/>
    </row>
    <row r="784" spans="1:11" s="45" customFormat="1">
      <c r="A784" s="47"/>
      <c r="B784" s="47"/>
      <c r="C784" s="47"/>
      <c r="D784" s="47"/>
      <c r="E784" s="47"/>
      <c r="F784" s="47"/>
      <c r="G784" s="47"/>
      <c r="H784" s="47"/>
      <c r="J784" s="121"/>
      <c r="K784" s="121"/>
    </row>
    <row r="785" spans="1:11" s="45" customFormat="1">
      <c r="A785" s="47"/>
      <c r="B785" s="47"/>
      <c r="C785" s="47"/>
      <c r="D785" s="47"/>
      <c r="E785" s="47"/>
      <c r="F785" s="47"/>
      <c r="G785" s="47"/>
      <c r="H785" s="47"/>
      <c r="J785" s="121"/>
      <c r="K785" s="121"/>
    </row>
    <row r="786" spans="1:11" s="45" customFormat="1">
      <c r="A786" s="47"/>
      <c r="B786" s="47"/>
      <c r="C786" s="47"/>
      <c r="D786" s="47"/>
      <c r="E786" s="47"/>
      <c r="F786" s="47"/>
      <c r="G786" s="47"/>
      <c r="H786" s="47"/>
      <c r="J786" s="121"/>
      <c r="K786" s="121"/>
    </row>
    <row r="787" spans="1:11" s="45" customFormat="1">
      <c r="A787" s="47"/>
      <c r="B787" s="47"/>
      <c r="C787" s="47"/>
      <c r="D787" s="47"/>
      <c r="E787" s="47"/>
      <c r="F787" s="47"/>
      <c r="G787" s="47"/>
      <c r="H787" s="47"/>
      <c r="J787" s="121"/>
      <c r="K787" s="121"/>
    </row>
    <row r="788" spans="1:11" s="45" customFormat="1">
      <c r="A788" s="47"/>
      <c r="B788" s="47"/>
      <c r="C788" s="47"/>
      <c r="D788" s="47"/>
      <c r="E788" s="47"/>
      <c r="F788" s="47"/>
      <c r="G788" s="47"/>
      <c r="H788" s="47"/>
      <c r="J788" s="121"/>
      <c r="K788" s="121"/>
    </row>
    <row r="789" spans="1:11" s="45" customFormat="1">
      <c r="A789" s="47"/>
      <c r="B789" s="47"/>
      <c r="C789" s="47"/>
      <c r="D789" s="47"/>
      <c r="E789" s="47"/>
      <c r="F789" s="47"/>
      <c r="G789" s="47"/>
      <c r="H789" s="47"/>
      <c r="J789" s="121"/>
      <c r="K789" s="121"/>
    </row>
    <row r="790" spans="1:11" s="45" customFormat="1">
      <c r="A790" s="47"/>
      <c r="B790" s="47"/>
      <c r="C790" s="47"/>
      <c r="D790" s="47"/>
      <c r="E790" s="47"/>
      <c r="F790" s="47"/>
      <c r="G790" s="47"/>
      <c r="H790" s="47"/>
      <c r="J790" s="121"/>
      <c r="K790" s="121"/>
    </row>
    <row r="791" spans="1:11" s="45" customFormat="1">
      <c r="A791" s="47"/>
      <c r="B791" s="47"/>
      <c r="C791" s="47"/>
      <c r="D791" s="47"/>
      <c r="E791" s="47"/>
      <c r="F791" s="47"/>
      <c r="G791" s="47"/>
      <c r="H791" s="47"/>
      <c r="J791" s="121"/>
      <c r="K791" s="121"/>
    </row>
    <row r="792" spans="1:11" s="45" customFormat="1">
      <c r="A792" s="47"/>
      <c r="B792" s="47"/>
      <c r="C792" s="47"/>
      <c r="D792" s="47"/>
      <c r="E792" s="47"/>
      <c r="F792" s="47"/>
      <c r="G792" s="47"/>
      <c r="H792" s="47"/>
      <c r="J792" s="121"/>
      <c r="K792" s="121"/>
    </row>
    <row r="793" spans="1:11" s="45" customFormat="1">
      <c r="A793" s="47"/>
      <c r="B793" s="47"/>
      <c r="C793" s="47"/>
      <c r="D793" s="47"/>
      <c r="E793" s="47"/>
      <c r="F793" s="47"/>
      <c r="G793" s="47"/>
      <c r="H793" s="47"/>
      <c r="J793" s="121"/>
      <c r="K793" s="121"/>
    </row>
    <row r="794" spans="1:11" s="45" customFormat="1">
      <c r="A794" s="47"/>
      <c r="B794" s="47"/>
      <c r="C794" s="47"/>
      <c r="D794" s="47"/>
      <c r="E794" s="47"/>
      <c r="F794" s="47"/>
      <c r="G794" s="47"/>
      <c r="H794" s="47"/>
      <c r="J794" s="121"/>
      <c r="K794" s="121"/>
    </row>
    <row r="795" spans="1:11" s="45" customFormat="1">
      <c r="A795" s="47"/>
      <c r="B795" s="47"/>
      <c r="C795" s="47"/>
      <c r="D795" s="47"/>
      <c r="E795" s="47"/>
      <c r="F795" s="47"/>
      <c r="G795" s="47"/>
      <c r="H795" s="47"/>
      <c r="J795" s="121"/>
      <c r="K795" s="121"/>
    </row>
    <row r="796" spans="1:11" s="45" customFormat="1">
      <c r="A796" s="47"/>
      <c r="B796" s="47"/>
      <c r="C796" s="47"/>
      <c r="D796" s="47"/>
      <c r="E796" s="47"/>
      <c r="F796" s="47"/>
      <c r="G796" s="47"/>
      <c r="H796" s="47"/>
      <c r="J796" s="121"/>
      <c r="K796" s="121"/>
    </row>
    <row r="797" spans="1:11" s="45" customFormat="1">
      <c r="A797" s="47"/>
      <c r="B797" s="47"/>
      <c r="C797" s="47"/>
      <c r="D797" s="47"/>
      <c r="E797" s="47"/>
      <c r="F797" s="47"/>
      <c r="G797" s="47"/>
      <c r="H797" s="47"/>
      <c r="J797" s="121"/>
      <c r="K797" s="121"/>
    </row>
    <row r="798" spans="1:11" s="45" customFormat="1">
      <c r="A798" s="47"/>
      <c r="B798" s="47"/>
      <c r="C798" s="47"/>
      <c r="D798" s="47"/>
      <c r="E798" s="47"/>
      <c r="F798" s="47"/>
      <c r="G798" s="47"/>
      <c r="H798" s="47"/>
      <c r="J798" s="121"/>
      <c r="K798" s="121"/>
    </row>
    <row r="799" spans="1:11" s="45" customFormat="1">
      <c r="A799" s="47"/>
      <c r="B799" s="47"/>
      <c r="C799" s="47"/>
      <c r="D799" s="47"/>
      <c r="E799" s="47"/>
      <c r="F799" s="47"/>
      <c r="G799" s="47"/>
      <c r="H799" s="47"/>
      <c r="J799" s="121"/>
      <c r="K799" s="121"/>
    </row>
    <row r="800" spans="1:11" s="45" customFormat="1">
      <c r="A800" s="47"/>
      <c r="B800" s="47"/>
      <c r="C800" s="47"/>
      <c r="D800" s="47"/>
      <c r="E800" s="47"/>
      <c r="F800" s="47"/>
      <c r="G800" s="47"/>
      <c r="H800" s="47"/>
      <c r="J800" s="121"/>
      <c r="K800" s="121"/>
    </row>
    <row r="801" spans="1:11" s="45" customFormat="1">
      <c r="A801" s="47"/>
      <c r="B801" s="47"/>
      <c r="C801" s="47"/>
      <c r="D801" s="47"/>
      <c r="E801" s="47"/>
      <c r="F801" s="47"/>
      <c r="G801" s="47"/>
      <c r="H801" s="47"/>
      <c r="J801" s="121"/>
      <c r="K801" s="121"/>
    </row>
    <row r="802" spans="1:11" s="45" customFormat="1">
      <c r="A802" s="47"/>
      <c r="B802" s="47"/>
      <c r="C802" s="47"/>
      <c r="D802" s="47"/>
      <c r="E802" s="47"/>
      <c r="F802" s="47"/>
      <c r="G802" s="47"/>
      <c r="H802" s="47"/>
      <c r="J802" s="121"/>
      <c r="K802" s="121"/>
    </row>
    <row r="803" spans="1:11" s="45" customFormat="1">
      <c r="A803" s="47"/>
      <c r="B803" s="47"/>
      <c r="C803" s="47"/>
      <c r="D803" s="47"/>
      <c r="E803" s="47"/>
      <c r="F803" s="47"/>
      <c r="G803" s="47"/>
      <c r="H803" s="47"/>
      <c r="J803" s="121"/>
      <c r="K803" s="121"/>
    </row>
    <row r="804" spans="1:11" s="45" customFormat="1">
      <c r="A804" s="47"/>
      <c r="B804" s="47"/>
      <c r="C804" s="47"/>
      <c r="D804" s="47"/>
      <c r="E804" s="47"/>
      <c r="F804" s="47"/>
      <c r="G804" s="47"/>
      <c r="H804" s="47"/>
      <c r="J804" s="121"/>
      <c r="K804" s="121"/>
    </row>
    <row r="805" spans="1:11" s="45" customFormat="1">
      <c r="A805" s="47"/>
      <c r="B805" s="47"/>
      <c r="C805" s="47"/>
      <c r="D805" s="47"/>
      <c r="E805" s="47"/>
      <c r="F805" s="47"/>
      <c r="G805" s="47"/>
      <c r="H805" s="47"/>
      <c r="J805" s="121"/>
      <c r="K805" s="121"/>
    </row>
  </sheetData>
  <mergeCells count="4">
    <mergeCell ref="B86:C86"/>
    <mergeCell ref="B165:C165"/>
    <mergeCell ref="B212:C212"/>
    <mergeCell ref="B315:C315"/>
  </mergeCells>
  <conditionalFormatting sqref="F269">
    <cfRule type="cellIs" dxfId="17" priority="1" operator="equal">
      <formula>0</formula>
    </cfRule>
  </conditionalFormatting>
  <pageMargins left="0.9055118110236221" right="0.11811023622047245" top="0.55118110236220474" bottom="0.74803149606299213" header="0.31496062992125984" footer="0.31496062992125984"/>
  <pageSetup paperSize="9" scale="96" orientation="portrait" horizontalDpi="300" verticalDpi="300" r:id="rId1"/>
  <headerFooter>
    <oddFooter>&amp;L&amp;A&amp;C&amp;P/&amp;N&amp;R&amp;D</oddFooter>
  </headerFooter>
  <rowBreaks count="18" manualBreakCount="18">
    <brk id="22" max="7" man="1"/>
    <brk id="30" max="7" man="1"/>
    <brk id="54" max="7" man="1"/>
    <brk id="75" max="7" man="1"/>
    <brk id="83" max="7" man="1"/>
    <brk id="112" max="7" man="1"/>
    <brk id="142" max="7" man="1"/>
    <brk id="162" max="7" man="1"/>
    <brk id="195" max="7" man="1"/>
    <brk id="209" max="16383" man="1"/>
    <brk id="228" max="7" man="1"/>
    <brk id="249" max="7" man="1"/>
    <brk id="259" max="7" man="1"/>
    <brk id="280" max="7" man="1"/>
    <brk id="312" max="16383" man="1"/>
    <brk id="332" max="7" man="1"/>
    <brk id="350" max="7" man="1"/>
    <brk id="369" max="7"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N838"/>
  <sheetViews>
    <sheetView view="pageBreakPreview" topLeftCell="A145" zoomScaleNormal="75" zoomScaleSheetLayoutView="100" workbookViewId="0">
      <selection activeCell="D263" sqref="D263"/>
    </sheetView>
  </sheetViews>
  <sheetFormatPr defaultRowHeight="12.75"/>
  <cols>
    <col min="1" max="1" width="6.28515625" style="24" customWidth="1"/>
    <col min="2" max="2" width="42.5703125" style="24" customWidth="1"/>
    <col min="3" max="3" width="6.28515625" style="24" customWidth="1"/>
    <col min="4" max="4" width="8.140625" style="24" customWidth="1"/>
    <col min="5" max="5" width="2.140625" style="24" customWidth="1"/>
    <col min="6" max="6" width="10.140625" style="24" customWidth="1"/>
    <col min="7" max="7" width="2.140625" style="24" customWidth="1"/>
    <col min="8" max="8" width="12.85546875" style="24" customWidth="1"/>
    <col min="9" max="9" width="9.140625" style="18"/>
    <col min="10" max="11" width="9.140625" style="117"/>
    <col min="12" max="12" width="103.140625" style="19" customWidth="1"/>
    <col min="13" max="13" width="9.140625" style="19"/>
    <col min="14" max="16384" width="9.140625" style="18"/>
  </cols>
  <sheetData>
    <row r="1" spans="1:13" s="25" customFormat="1" ht="16.5" customHeight="1">
      <c r="A1" s="80" t="s">
        <v>96</v>
      </c>
      <c r="B1" s="81" t="s">
        <v>101</v>
      </c>
      <c r="C1" s="82" t="s">
        <v>97</v>
      </c>
      <c r="D1" s="81" t="s">
        <v>98</v>
      </c>
      <c r="E1" s="83"/>
      <c r="F1" s="81" t="s">
        <v>99</v>
      </c>
      <c r="G1" s="83"/>
      <c r="H1" s="84" t="s">
        <v>100</v>
      </c>
      <c r="I1" s="79"/>
      <c r="J1" s="120"/>
      <c r="K1" s="120"/>
      <c r="L1" s="26"/>
      <c r="M1" s="26"/>
    </row>
    <row r="2" spans="1:13">
      <c r="A2" s="85"/>
      <c r="B2" s="85"/>
      <c r="C2" s="85"/>
      <c r="D2" s="85"/>
      <c r="E2" s="85"/>
      <c r="F2" s="85"/>
      <c r="G2" s="85"/>
      <c r="H2" s="85"/>
    </row>
    <row r="3" spans="1:13" ht="13.5" thickBot="1">
      <c r="A3" s="86" t="s">
        <v>48</v>
      </c>
      <c r="B3" s="87" t="s">
        <v>105</v>
      </c>
      <c r="C3" s="88"/>
      <c r="D3" s="88"/>
      <c r="E3" s="88"/>
      <c r="F3" s="89"/>
      <c r="G3" s="89"/>
      <c r="H3" s="89"/>
    </row>
    <row r="5" spans="1:13">
      <c r="A5" s="90" t="s">
        <v>145</v>
      </c>
      <c r="B5" s="91" t="s">
        <v>50</v>
      </c>
      <c r="C5" s="92"/>
      <c r="D5" s="92"/>
      <c r="E5" s="93"/>
      <c r="F5" s="94"/>
      <c r="G5" s="95"/>
      <c r="H5" s="96"/>
    </row>
    <row r="6" spans="1:13">
      <c r="A6" s="102"/>
      <c r="B6" s="103"/>
      <c r="C6" s="104"/>
      <c r="D6" s="164"/>
      <c r="E6" s="165"/>
      <c r="F6" s="106"/>
      <c r="G6" s="165"/>
      <c r="H6" s="105"/>
    </row>
    <row r="7" spans="1:13">
      <c r="A7" s="22"/>
      <c r="B7" s="23" t="s">
        <v>12</v>
      </c>
      <c r="C7" s="64"/>
      <c r="D7" s="27"/>
      <c r="E7" s="65"/>
      <c r="F7" s="66"/>
      <c r="G7" s="65"/>
      <c r="H7" s="27"/>
    </row>
    <row r="8" spans="1:13" ht="38.25">
      <c r="A8" s="22"/>
      <c r="B8" s="23" t="s">
        <v>106</v>
      </c>
      <c r="C8" s="64"/>
      <c r="D8" s="27"/>
      <c r="E8" s="65"/>
      <c r="F8" s="66"/>
      <c r="G8" s="65"/>
      <c r="H8" s="27"/>
    </row>
    <row r="9" spans="1:13" ht="38.25">
      <c r="A9" s="22"/>
      <c r="B9" s="23" t="s">
        <v>107</v>
      </c>
      <c r="C9" s="64"/>
      <c r="D9" s="27"/>
      <c r="E9" s="65"/>
      <c r="F9" s="66"/>
      <c r="G9" s="65"/>
      <c r="H9" s="27"/>
    </row>
    <row r="10" spans="1:13" ht="38.25">
      <c r="A10" s="22"/>
      <c r="B10" s="23" t="s">
        <v>108</v>
      </c>
      <c r="C10" s="64"/>
      <c r="D10" s="27"/>
      <c r="E10" s="65"/>
      <c r="F10" s="66"/>
      <c r="G10" s="65"/>
      <c r="H10" s="27"/>
    </row>
    <row r="11" spans="1:13" ht="25.5">
      <c r="A11" s="276"/>
      <c r="B11" s="23" t="s">
        <v>109</v>
      </c>
      <c r="C11" s="64"/>
      <c r="D11" s="27"/>
      <c r="E11" s="65"/>
      <c r="F11" s="66"/>
      <c r="G11" s="65"/>
      <c r="H11" s="27"/>
    </row>
    <row r="12" spans="1:13" s="56" customFormat="1">
      <c r="A12" s="22"/>
      <c r="B12" s="23"/>
      <c r="C12" s="64"/>
      <c r="D12" s="27"/>
      <c r="E12" s="65"/>
      <c r="F12" s="66"/>
      <c r="G12" s="65"/>
      <c r="H12" s="27"/>
      <c r="J12" s="117"/>
      <c r="K12" s="117"/>
    </row>
    <row r="13" spans="1:13" s="56" customFormat="1" ht="51">
      <c r="A13" s="13" t="str">
        <f>$A$5&amp;""&amp;COUNTA(A$5:$A12)&amp;"."</f>
        <v>B1.1.</v>
      </c>
      <c r="B13" s="12" t="s">
        <v>331</v>
      </c>
      <c r="C13" s="49"/>
      <c r="D13" s="17"/>
      <c r="E13" s="50"/>
      <c r="F13" s="17"/>
      <c r="G13" s="50"/>
      <c r="H13" s="17"/>
      <c r="J13" s="117"/>
      <c r="K13" s="117"/>
      <c r="L13" s="128"/>
    </row>
    <row r="14" spans="1:13" s="56" customFormat="1" ht="25.5">
      <c r="A14" s="63"/>
      <c r="B14" s="12" t="s">
        <v>329</v>
      </c>
      <c r="C14" s="49"/>
      <c r="D14" s="17"/>
      <c r="E14" s="50"/>
      <c r="F14" s="17"/>
      <c r="G14" s="50"/>
      <c r="H14" s="17"/>
      <c r="J14" s="117"/>
      <c r="K14" s="117"/>
      <c r="L14" s="128"/>
    </row>
    <row r="15" spans="1:13" s="56" customFormat="1" ht="89.25">
      <c r="A15" s="63"/>
      <c r="B15" s="12" t="s">
        <v>239</v>
      </c>
      <c r="C15" s="49"/>
      <c r="D15" s="17"/>
      <c r="E15" s="50"/>
      <c r="F15" s="17"/>
      <c r="G15" s="50"/>
      <c r="H15" s="17"/>
      <c r="J15" s="117"/>
      <c r="K15" s="117"/>
      <c r="L15" s="128"/>
    </row>
    <row r="16" spans="1:13" s="56" customFormat="1" ht="63.75">
      <c r="A16" s="63"/>
      <c r="B16" s="12" t="s">
        <v>226</v>
      </c>
      <c r="C16" s="49"/>
      <c r="D16" s="17"/>
      <c r="E16" s="50"/>
      <c r="F16" s="17"/>
      <c r="G16" s="50"/>
      <c r="H16" s="17"/>
      <c r="J16" s="117"/>
      <c r="K16" s="117"/>
      <c r="L16" s="128"/>
    </row>
    <row r="17" spans="1:12" s="56" customFormat="1" ht="38.25">
      <c r="A17" s="63"/>
      <c r="B17" s="12" t="s">
        <v>227</v>
      </c>
      <c r="C17" s="49"/>
      <c r="D17" s="17"/>
      <c r="E17" s="50"/>
      <c r="F17" s="17"/>
      <c r="G17" s="50"/>
      <c r="H17" s="17"/>
      <c r="J17" s="117"/>
      <c r="K17" s="117"/>
      <c r="L17" s="128"/>
    </row>
    <row r="18" spans="1:12" s="56" customFormat="1">
      <c r="A18" s="63"/>
      <c r="B18" s="12" t="s">
        <v>228</v>
      </c>
      <c r="C18" s="49"/>
      <c r="D18" s="17"/>
      <c r="E18" s="50"/>
      <c r="F18" s="17"/>
      <c r="G18" s="50"/>
      <c r="H18" s="17"/>
      <c r="J18" s="117"/>
      <c r="K18" s="117"/>
      <c r="L18" s="128"/>
    </row>
    <row r="19" spans="1:12" s="56" customFormat="1" ht="25.5">
      <c r="A19" s="63"/>
      <c r="B19" s="77" t="s">
        <v>330</v>
      </c>
      <c r="C19" s="49"/>
      <c r="D19" s="17"/>
      <c r="E19" s="50"/>
      <c r="F19" s="17"/>
      <c r="G19" s="50"/>
      <c r="H19" s="17"/>
      <c r="J19" s="117"/>
      <c r="K19" s="117"/>
      <c r="L19" s="128"/>
    </row>
    <row r="20" spans="1:12" s="56" customFormat="1">
      <c r="A20" s="63"/>
      <c r="B20" s="77" t="s">
        <v>229</v>
      </c>
      <c r="C20" s="49"/>
      <c r="D20" s="17"/>
      <c r="E20" s="50"/>
      <c r="F20" s="17"/>
      <c r="G20" s="50"/>
      <c r="H20" s="17"/>
      <c r="J20" s="117"/>
      <c r="K20" s="117"/>
      <c r="L20" s="128"/>
    </row>
    <row r="21" spans="1:12" s="56" customFormat="1" ht="38.25">
      <c r="A21" s="63"/>
      <c r="B21" s="77" t="s">
        <v>328</v>
      </c>
      <c r="C21" s="49"/>
      <c r="D21" s="17"/>
      <c r="E21" s="50"/>
      <c r="F21" s="17"/>
      <c r="G21" s="50"/>
      <c r="H21" s="17"/>
      <c r="J21" s="117"/>
      <c r="K21" s="117"/>
      <c r="L21" s="128"/>
    </row>
    <row r="22" spans="1:12" s="56" customFormat="1">
      <c r="A22" s="63"/>
      <c r="B22" s="77" t="s">
        <v>238</v>
      </c>
      <c r="C22" s="49"/>
      <c r="D22" s="17"/>
      <c r="E22" s="50"/>
      <c r="F22" s="17"/>
      <c r="G22" s="50"/>
      <c r="H22" s="17"/>
      <c r="J22" s="117"/>
      <c r="K22" s="117"/>
      <c r="L22" s="128"/>
    </row>
    <row r="23" spans="1:12" s="56" customFormat="1">
      <c r="A23" s="63"/>
      <c r="B23" s="77" t="s">
        <v>332</v>
      </c>
      <c r="C23" s="49"/>
      <c r="D23" s="17"/>
      <c r="E23" s="50"/>
      <c r="F23" s="17"/>
      <c r="G23" s="50"/>
      <c r="H23" s="17"/>
      <c r="J23" s="117"/>
      <c r="K23" s="117"/>
      <c r="L23" s="128"/>
    </row>
    <row r="24" spans="1:12" s="56" customFormat="1">
      <c r="A24" s="63"/>
      <c r="B24" s="12"/>
      <c r="C24" s="49"/>
      <c r="D24" s="17"/>
      <c r="E24" s="50"/>
      <c r="F24" s="17"/>
      <c r="G24" s="50"/>
      <c r="H24" s="17"/>
      <c r="J24" s="117"/>
      <c r="K24" s="117"/>
      <c r="L24" s="128"/>
    </row>
    <row r="25" spans="1:12" s="125" customFormat="1" ht="15">
      <c r="A25" s="53"/>
      <c r="B25" s="292" t="s">
        <v>273</v>
      </c>
      <c r="C25" s="341" t="s">
        <v>211</v>
      </c>
      <c r="D25" s="294">
        <v>113</v>
      </c>
      <c r="E25" s="342" t="s">
        <v>16</v>
      </c>
      <c r="F25" s="343">
        <v>0</v>
      </c>
      <c r="G25" s="342" t="s">
        <v>17</v>
      </c>
      <c r="H25" s="297">
        <f>D25*F25</f>
        <v>0</v>
      </c>
      <c r="J25" s="38"/>
      <c r="K25" s="38"/>
      <c r="L25" s="129"/>
    </row>
    <row r="26" spans="1:12" s="56" customFormat="1">
      <c r="A26" s="22"/>
      <c r="B26" s="23"/>
      <c r="C26" s="64"/>
      <c r="D26" s="27"/>
      <c r="E26" s="65"/>
      <c r="F26" s="66"/>
      <c r="G26" s="65"/>
      <c r="H26" s="27"/>
      <c r="J26" s="117"/>
      <c r="K26" s="117"/>
      <c r="L26" s="128"/>
    </row>
    <row r="27" spans="1:12" s="56" customFormat="1">
      <c r="A27" s="22"/>
      <c r="B27" s="23"/>
      <c r="C27" s="64"/>
      <c r="D27" s="27"/>
      <c r="E27" s="65"/>
      <c r="F27" s="66"/>
      <c r="G27" s="65"/>
      <c r="H27" s="27"/>
      <c r="J27" s="117"/>
      <c r="K27" s="117"/>
    </row>
    <row r="28" spans="1:12" s="56" customFormat="1" ht="38.25">
      <c r="A28" s="13" t="str">
        <f>$A$5&amp;""&amp;COUNTA(A$5:$A22)&amp;"."</f>
        <v>B1.2.</v>
      </c>
      <c r="B28" s="12" t="s">
        <v>368</v>
      </c>
      <c r="C28" s="49"/>
      <c r="D28" s="17"/>
      <c r="E28" s="50"/>
      <c r="F28" s="17"/>
      <c r="G28" s="50"/>
      <c r="H28" s="17"/>
      <c r="J28" s="117"/>
      <c r="K28" s="117"/>
      <c r="L28" s="128"/>
    </row>
    <row r="29" spans="1:12" s="56" customFormat="1" ht="25.5">
      <c r="A29" s="63"/>
      <c r="B29" s="12" t="s">
        <v>369</v>
      </c>
      <c r="C29" s="49"/>
      <c r="D29" s="17"/>
      <c r="E29" s="50"/>
      <c r="F29" s="17"/>
      <c r="G29" s="50"/>
      <c r="H29" s="17"/>
      <c r="J29" s="117"/>
      <c r="K29" s="117"/>
      <c r="L29" s="128"/>
    </row>
    <row r="30" spans="1:12" s="56" customFormat="1" ht="89.25">
      <c r="A30" s="63"/>
      <c r="B30" s="12" t="s">
        <v>239</v>
      </c>
      <c r="C30" s="49"/>
      <c r="D30" s="17"/>
      <c r="E30" s="50"/>
      <c r="F30" s="17"/>
      <c r="G30" s="50"/>
      <c r="H30" s="17"/>
      <c r="J30" s="117"/>
      <c r="K30" s="117"/>
      <c r="L30" s="128"/>
    </row>
    <row r="31" spans="1:12" s="56" customFormat="1" ht="63.75">
      <c r="A31" s="63"/>
      <c r="B31" s="12" t="s">
        <v>226</v>
      </c>
      <c r="C31" s="49"/>
      <c r="D31" s="17"/>
      <c r="E31" s="50"/>
      <c r="F31" s="17"/>
      <c r="G31" s="50"/>
      <c r="H31" s="17"/>
      <c r="J31" s="117"/>
      <c r="K31" s="117"/>
      <c r="L31" s="128"/>
    </row>
    <row r="32" spans="1:12" s="56" customFormat="1" ht="38.25">
      <c r="A32" s="63"/>
      <c r="B32" s="12" t="s">
        <v>227</v>
      </c>
      <c r="C32" s="49"/>
      <c r="D32" s="17"/>
      <c r="E32" s="50"/>
      <c r="F32" s="17"/>
      <c r="G32" s="50"/>
      <c r="H32" s="17"/>
      <c r="J32" s="117"/>
      <c r="K32" s="117"/>
      <c r="L32" s="128"/>
    </row>
    <row r="33" spans="1:12" s="56" customFormat="1">
      <c r="A33" s="63"/>
      <c r="B33" s="12" t="s">
        <v>228</v>
      </c>
      <c r="C33" s="49"/>
      <c r="D33" s="17"/>
      <c r="E33" s="50"/>
      <c r="F33" s="17"/>
      <c r="G33" s="50"/>
      <c r="H33" s="17"/>
      <c r="J33" s="117"/>
      <c r="K33" s="117"/>
      <c r="L33" s="128"/>
    </row>
    <row r="34" spans="1:12" s="56" customFormat="1" ht="25.5">
      <c r="A34" s="63"/>
      <c r="B34" s="77" t="s">
        <v>237</v>
      </c>
      <c r="C34" s="49"/>
      <c r="D34" s="17"/>
      <c r="E34" s="50"/>
      <c r="F34" s="17"/>
      <c r="G34" s="50"/>
      <c r="H34" s="17"/>
      <c r="J34" s="117"/>
      <c r="K34" s="117"/>
      <c r="L34" s="128"/>
    </row>
    <row r="35" spans="1:12" s="56" customFormat="1">
      <c r="A35" s="63"/>
      <c r="B35" s="77" t="s">
        <v>229</v>
      </c>
      <c r="C35" s="49"/>
      <c r="D35" s="17"/>
      <c r="E35" s="50"/>
      <c r="F35" s="17"/>
      <c r="G35" s="50"/>
      <c r="H35" s="17"/>
      <c r="J35" s="117"/>
      <c r="K35" s="117"/>
      <c r="L35" s="128"/>
    </row>
    <row r="36" spans="1:12" s="56" customFormat="1" ht="38.25">
      <c r="A36" s="63"/>
      <c r="B36" s="77" t="s">
        <v>367</v>
      </c>
      <c r="C36" s="49"/>
      <c r="D36" s="17"/>
      <c r="E36" s="50"/>
      <c r="F36" s="17"/>
      <c r="G36" s="50"/>
      <c r="H36" s="17"/>
      <c r="J36" s="117"/>
      <c r="K36" s="117"/>
      <c r="L36" s="128"/>
    </row>
    <row r="37" spans="1:12" s="56" customFormat="1">
      <c r="A37" s="63"/>
      <c r="B37" s="77" t="s">
        <v>238</v>
      </c>
      <c r="C37" s="49"/>
      <c r="D37" s="17"/>
      <c r="E37" s="50"/>
      <c r="F37" s="17"/>
      <c r="G37" s="50"/>
      <c r="H37" s="17"/>
      <c r="J37" s="117"/>
      <c r="K37" s="117"/>
      <c r="L37" s="128"/>
    </row>
    <row r="38" spans="1:12" s="56" customFormat="1">
      <c r="A38" s="63"/>
      <c r="B38" s="77" t="s">
        <v>327</v>
      </c>
      <c r="C38" s="49"/>
      <c r="D38" s="17"/>
      <c r="E38" s="50"/>
      <c r="F38" s="17"/>
      <c r="G38" s="50"/>
      <c r="H38" s="17"/>
      <c r="J38" s="117"/>
      <c r="K38" s="117"/>
      <c r="L38" s="128"/>
    </row>
    <row r="39" spans="1:12" s="56" customFormat="1">
      <c r="A39" s="63"/>
      <c r="B39" s="12"/>
      <c r="C39" s="49"/>
      <c r="D39" s="17"/>
      <c r="E39" s="50"/>
      <c r="F39" s="17"/>
      <c r="G39" s="50"/>
      <c r="H39" s="17"/>
      <c r="J39" s="117"/>
      <c r="K39" s="117"/>
      <c r="L39" s="128"/>
    </row>
    <row r="40" spans="1:12" s="125" customFormat="1" ht="15">
      <c r="A40" s="53"/>
      <c r="B40" s="292" t="s">
        <v>273</v>
      </c>
      <c r="C40" s="341" t="s">
        <v>211</v>
      </c>
      <c r="D40" s="294">
        <v>22</v>
      </c>
      <c r="E40" s="342" t="s">
        <v>16</v>
      </c>
      <c r="F40" s="343">
        <v>0</v>
      </c>
      <c r="G40" s="342" t="s">
        <v>17</v>
      </c>
      <c r="H40" s="297">
        <f>D40*F40</f>
        <v>0</v>
      </c>
      <c r="J40" s="38"/>
      <c r="K40" s="38"/>
      <c r="L40" s="129"/>
    </row>
    <row r="41" spans="1:12" s="56" customFormat="1">
      <c r="A41" s="22"/>
      <c r="B41" s="23"/>
      <c r="C41" s="64"/>
      <c r="D41" s="27"/>
      <c r="E41" s="65"/>
      <c r="F41" s="66"/>
      <c r="G41" s="65"/>
      <c r="H41" s="27"/>
      <c r="J41" s="117"/>
      <c r="K41" s="117"/>
      <c r="L41" s="128"/>
    </row>
    <row r="42" spans="1:12" s="56" customFormat="1">
      <c r="A42" s="22"/>
      <c r="B42" s="23"/>
      <c r="C42" s="64"/>
      <c r="D42" s="27"/>
      <c r="E42" s="65"/>
      <c r="F42" s="66"/>
      <c r="G42" s="65"/>
      <c r="H42" s="27"/>
      <c r="J42" s="117"/>
      <c r="K42" s="117"/>
    </row>
    <row r="43" spans="1:12" s="56" customFormat="1" ht="153">
      <c r="A43" s="13" t="str">
        <f>$A$5&amp;""&amp;COUNTA(A$5:$A37)&amp;"."</f>
        <v>B1.3.</v>
      </c>
      <c r="B43" s="12" t="s">
        <v>230</v>
      </c>
      <c r="C43" s="49"/>
      <c r="D43" s="17"/>
      <c r="E43" s="50"/>
      <c r="F43" s="17"/>
      <c r="G43" s="50"/>
      <c r="H43" s="17"/>
      <c r="J43" s="117"/>
      <c r="K43" s="117"/>
      <c r="L43" s="128"/>
    </row>
    <row r="44" spans="1:12" s="56" customFormat="1">
      <c r="A44" s="63"/>
      <c r="B44" s="12"/>
      <c r="C44" s="49"/>
      <c r="D44" s="17"/>
      <c r="E44" s="50"/>
      <c r="F44" s="17"/>
      <c r="G44" s="50"/>
      <c r="H44" s="17"/>
      <c r="J44" s="117"/>
      <c r="K44" s="117"/>
      <c r="L44" s="128"/>
    </row>
    <row r="45" spans="1:12" s="125" customFormat="1" ht="15">
      <c r="A45" s="53"/>
      <c r="B45" s="97" t="s">
        <v>231</v>
      </c>
      <c r="C45" s="152" t="s">
        <v>296</v>
      </c>
      <c r="D45" s="68">
        <v>51.6</v>
      </c>
      <c r="E45" s="153" t="s">
        <v>16</v>
      </c>
      <c r="F45" s="154">
        <v>0</v>
      </c>
      <c r="G45" s="153" t="s">
        <v>17</v>
      </c>
      <c r="H45" s="155">
        <f>D45*F45</f>
        <v>0</v>
      </c>
      <c r="J45" s="38"/>
      <c r="K45" s="38"/>
      <c r="L45" s="129"/>
    </row>
    <row r="46" spans="1:12" s="56" customFormat="1">
      <c r="A46" s="22"/>
      <c r="B46" s="23"/>
      <c r="C46" s="64"/>
      <c r="D46" s="27"/>
      <c r="E46" s="65"/>
      <c r="F46" s="66"/>
      <c r="G46" s="65"/>
      <c r="H46" s="27"/>
      <c r="J46" s="117"/>
      <c r="K46" s="117"/>
      <c r="L46" s="128"/>
    </row>
    <row r="47" spans="1:12" s="56" customFormat="1">
      <c r="A47" s="22"/>
      <c r="B47" s="23"/>
      <c r="C47" s="64"/>
      <c r="D47" s="27"/>
      <c r="E47" s="65"/>
      <c r="F47" s="66"/>
      <c r="G47" s="65"/>
      <c r="H47" s="27"/>
      <c r="J47" s="117"/>
      <c r="K47" s="117"/>
    </row>
    <row r="48" spans="1:12" s="56" customFormat="1" ht="93.75" customHeight="1">
      <c r="A48" s="13" t="str">
        <f>$A$5&amp;""&amp;COUNTA(A$5:$A47)&amp;"."</f>
        <v>B1.4.</v>
      </c>
      <c r="B48" s="12" t="s">
        <v>183</v>
      </c>
      <c r="C48" s="49"/>
      <c r="D48" s="17"/>
      <c r="E48" s="50"/>
      <c r="F48" s="17"/>
      <c r="G48" s="50"/>
      <c r="H48" s="17"/>
      <c r="J48" s="117"/>
      <c r="K48" s="117"/>
      <c r="L48" s="128"/>
    </row>
    <row r="49" spans="1:12" s="56" customFormat="1">
      <c r="A49" s="13"/>
      <c r="B49" s="12" t="s">
        <v>181</v>
      </c>
      <c r="C49" s="49"/>
      <c r="D49" s="17"/>
      <c r="E49" s="50"/>
      <c r="F49" s="17"/>
      <c r="G49" s="50"/>
      <c r="H49" s="17"/>
      <c r="J49" s="117"/>
      <c r="K49" s="117"/>
      <c r="L49" s="128"/>
    </row>
    <row r="50" spans="1:12" s="56" customFormat="1" ht="51">
      <c r="A50" s="13"/>
      <c r="B50" s="77" t="s">
        <v>333</v>
      </c>
      <c r="C50" s="49"/>
      <c r="D50" s="17"/>
      <c r="E50" s="50"/>
      <c r="F50" s="17"/>
      <c r="G50" s="50"/>
      <c r="H50" s="17"/>
      <c r="J50" s="117"/>
      <c r="K50" s="117"/>
      <c r="L50" s="128"/>
    </row>
    <row r="51" spans="1:12" s="56" customFormat="1" ht="38.25">
      <c r="A51" s="13"/>
      <c r="B51" s="77" t="s">
        <v>334</v>
      </c>
      <c r="C51" s="49"/>
      <c r="D51" s="17"/>
      <c r="E51" s="50"/>
      <c r="F51" s="17"/>
      <c r="G51" s="50"/>
      <c r="H51" s="17"/>
      <c r="J51" s="117"/>
      <c r="K51" s="117"/>
      <c r="L51" s="128"/>
    </row>
    <row r="52" spans="1:12" s="56" customFormat="1">
      <c r="A52" s="13"/>
      <c r="B52" s="77"/>
      <c r="C52" s="49"/>
      <c r="D52" s="17"/>
      <c r="E52" s="50"/>
      <c r="F52" s="17"/>
      <c r="G52" s="50"/>
      <c r="H52" s="17"/>
      <c r="J52" s="117"/>
      <c r="K52" s="117"/>
      <c r="L52" s="128"/>
    </row>
    <row r="53" spans="1:12" s="56" customFormat="1">
      <c r="A53" s="63"/>
      <c r="B53" s="12"/>
      <c r="C53" s="49"/>
      <c r="D53" s="17"/>
      <c r="E53" s="50"/>
      <c r="F53" s="17"/>
      <c r="G53" s="50"/>
      <c r="H53" s="17"/>
      <c r="J53" s="117"/>
      <c r="K53" s="117"/>
      <c r="L53" s="128"/>
    </row>
    <row r="54" spans="1:12" s="125" customFormat="1" ht="15">
      <c r="A54" s="53"/>
      <c r="B54" s="97" t="s">
        <v>182</v>
      </c>
      <c r="C54" s="152" t="s">
        <v>296</v>
      </c>
      <c r="D54" s="68">
        <v>37</v>
      </c>
      <c r="E54" s="153" t="s">
        <v>16</v>
      </c>
      <c r="F54" s="154">
        <v>0</v>
      </c>
      <c r="G54" s="153" t="s">
        <v>17</v>
      </c>
      <c r="H54" s="155">
        <f>D54*F54</f>
        <v>0</v>
      </c>
      <c r="J54" s="38"/>
      <c r="K54" s="38"/>
      <c r="L54" s="129"/>
    </row>
    <row r="55" spans="1:12" s="56" customFormat="1">
      <c r="A55" s="22"/>
      <c r="B55" s="23"/>
      <c r="C55" s="64"/>
      <c r="D55" s="27"/>
      <c r="E55" s="65"/>
      <c r="F55" s="66"/>
      <c r="G55" s="65"/>
      <c r="H55" s="27"/>
      <c r="J55" s="117"/>
      <c r="K55" s="117"/>
      <c r="L55" s="128"/>
    </row>
    <row r="56" spans="1:12" s="56" customFormat="1">
      <c r="A56" s="22"/>
      <c r="B56" s="23"/>
      <c r="C56" s="64"/>
      <c r="D56" s="27"/>
      <c r="E56" s="65"/>
      <c r="F56" s="66"/>
      <c r="G56" s="65"/>
      <c r="H56" s="27"/>
      <c r="J56" s="117"/>
      <c r="K56" s="117"/>
    </row>
    <row r="57" spans="1:12" s="56" customFormat="1" ht="89.25">
      <c r="A57" s="13" t="str">
        <f>$A$5&amp;""&amp;COUNTA(A$5:$A51)&amp;"."</f>
        <v>B1.5.</v>
      </c>
      <c r="B57" s="12" t="s">
        <v>183</v>
      </c>
      <c r="C57" s="49"/>
      <c r="D57" s="17"/>
      <c r="E57" s="50"/>
      <c r="F57" s="17"/>
      <c r="G57" s="50"/>
      <c r="H57" s="17"/>
      <c r="J57" s="117"/>
      <c r="K57" s="117"/>
      <c r="L57" s="128"/>
    </row>
    <row r="58" spans="1:12" s="56" customFormat="1">
      <c r="A58" s="13"/>
      <c r="B58" s="12" t="s">
        <v>181</v>
      </c>
      <c r="C58" s="49"/>
      <c r="D58" s="17"/>
      <c r="E58" s="50"/>
      <c r="F58" s="17"/>
      <c r="G58" s="50"/>
      <c r="H58" s="17"/>
      <c r="J58" s="117"/>
      <c r="K58" s="117"/>
      <c r="L58" s="128"/>
    </row>
    <row r="59" spans="1:12" s="56" customFormat="1" ht="51">
      <c r="A59" s="13"/>
      <c r="B59" s="77" t="s">
        <v>336</v>
      </c>
      <c r="C59" s="49"/>
      <c r="D59" s="17"/>
      <c r="E59" s="50"/>
      <c r="F59" s="17"/>
      <c r="G59" s="50"/>
      <c r="H59" s="17"/>
      <c r="J59" s="117"/>
      <c r="K59" s="117"/>
      <c r="L59" s="128"/>
    </row>
    <row r="60" spans="1:12" s="56" customFormat="1" ht="38.25">
      <c r="A60" s="13"/>
      <c r="B60" s="77" t="s">
        <v>335</v>
      </c>
      <c r="C60" s="49"/>
      <c r="D60" s="17"/>
      <c r="E60" s="50"/>
      <c r="F60" s="17"/>
      <c r="G60" s="50"/>
      <c r="H60" s="17"/>
      <c r="J60" s="117"/>
      <c r="K60" s="117"/>
      <c r="L60" s="128"/>
    </row>
    <row r="61" spans="1:12" s="56" customFormat="1">
      <c r="A61" s="13"/>
      <c r="B61" s="77"/>
      <c r="C61" s="49"/>
      <c r="D61" s="17"/>
      <c r="E61" s="50"/>
      <c r="F61" s="17"/>
      <c r="G61" s="50"/>
      <c r="H61" s="17"/>
      <c r="J61" s="117"/>
      <c r="K61" s="117"/>
      <c r="L61" s="128"/>
    </row>
    <row r="62" spans="1:12" s="56" customFormat="1">
      <c r="A62" s="63"/>
      <c r="B62" s="12"/>
      <c r="C62" s="49"/>
      <c r="D62" s="17"/>
      <c r="E62" s="50"/>
      <c r="F62" s="17"/>
      <c r="G62" s="50"/>
      <c r="H62" s="17"/>
      <c r="J62" s="117"/>
      <c r="K62" s="117"/>
      <c r="L62" s="128"/>
    </row>
    <row r="63" spans="1:12" s="125" customFormat="1" ht="15">
      <c r="A63" s="53"/>
      <c r="B63" s="97" t="s">
        <v>182</v>
      </c>
      <c r="C63" s="152" t="s">
        <v>296</v>
      </c>
      <c r="D63" s="68">
        <v>13.6</v>
      </c>
      <c r="E63" s="153" t="s">
        <v>16</v>
      </c>
      <c r="F63" s="154">
        <v>0</v>
      </c>
      <c r="G63" s="153" t="s">
        <v>17</v>
      </c>
      <c r="H63" s="155">
        <f>D63*F63</f>
        <v>0</v>
      </c>
      <c r="J63" s="38"/>
      <c r="K63" s="38"/>
      <c r="L63" s="129"/>
    </row>
    <row r="64" spans="1:12" s="56" customFormat="1">
      <c r="A64" s="22"/>
      <c r="B64" s="23"/>
      <c r="C64" s="64"/>
      <c r="D64" s="27"/>
      <c r="E64" s="65"/>
      <c r="F64" s="66"/>
      <c r="G64" s="65"/>
      <c r="H64" s="27"/>
      <c r="J64" s="117"/>
      <c r="K64" s="117"/>
      <c r="L64" s="128"/>
    </row>
    <row r="65" spans="1:11" s="56" customFormat="1">
      <c r="A65" s="22"/>
      <c r="B65" s="23"/>
      <c r="C65" s="64"/>
      <c r="D65" s="27"/>
      <c r="E65" s="65"/>
      <c r="F65" s="66"/>
      <c r="G65" s="65"/>
      <c r="H65" s="27"/>
      <c r="J65" s="117"/>
      <c r="K65" s="117"/>
    </row>
    <row r="66" spans="1:11" s="56" customFormat="1">
      <c r="A66" s="22"/>
      <c r="B66" s="23"/>
      <c r="C66" s="64"/>
      <c r="D66" s="27"/>
      <c r="E66" s="65"/>
      <c r="F66" s="66"/>
      <c r="G66" s="65"/>
      <c r="H66" s="27"/>
      <c r="J66" s="117"/>
      <c r="K66" s="117"/>
    </row>
    <row r="67" spans="1:11" s="56" customFormat="1">
      <c r="A67" s="22"/>
      <c r="B67" s="23"/>
      <c r="C67" s="64"/>
      <c r="D67" s="27"/>
      <c r="E67" s="65"/>
      <c r="F67" s="66"/>
      <c r="G67" s="65"/>
      <c r="H67" s="27"/>
      <c r="J67" s="117"/>
      <c r="K67" s="117"/>
    </row>
    <row r="68" spans="1:11" s="56" customFormat="1" ht="165.75">
      <c r="A68" s="13" t="str">
        <f>$A$5&amp;""&amp;COUNTA(A$5:$A67)&amp;"."</f>
        <v>B1.6.</v>
      </c>
      <c r="B68" s="12" t="s">
        <v>195</v>
      </c>
      <c r="C68" s="49"/>
      <c r="D68" s="17"/>
      <c r="E68" s="50"/>
      <c r="F68" s="17"/>
      <c r="G68" s="50"/>
      <c r="H68" s="17"/>
      <c r="J68" s="117"/>
      <c r="K68" s="117"/>
    </row>
    <row r="69" spans="1:11" s="56" customFormat="1" ht="38.25">
      <c r="A69" s="63"/>
      <c r="B69" s="157" t="s">
        <v>110</v>
      </c>
      <c r="C69" s="49"/>
      <c r="D69" s="17"/>
      <c r="E69" s="50"/>
      <c r="F69" s="17"/>
      <c r="G69" s="50"/>
      <c r="H69" s="17"/>
      <c r="J69" s="117"/>
      <c r="K69" s="117"/>
    </row>
    <row r="70" spans="1:11" s="56" customFormat="1">
      <c r="A70" s="63"/>
      <c r="B70" s="12"/>
      <c r="C70" s="49"/>
      <c r="D70" s="17"/>
      <c r="E70" s="50"/>
      <c r="F70" s="17"/>
      <c r="G70" s="50"/>
      <c r="H70" s="17"/>
      <c r="J70" s="117"/>
      <c r="K70" s="117"/>
    </row>
    <row r="71" spans="1:11" s="56" customFormat="1">
      <c r="A71" s="22"/>
      <c r="B71" s="156" t="s">
        <v>337</v>
      </c>
      <c r="C71" s="75" t="s">
        <v>25</v>
      </c>
      <c r="D71" s="16">
        <v>1</v>
      </c>
      <c r="E71" s="76" t="s">
        <v>16</v>
      </c>
      <c r="F71" s="73">
        <v>0</v>
      </c>
      <c r="G71" s="69" t="s">
        <v>17</v>
      </c>
      <c r="H71" s="71">
        <f>D71*F71</f>
        <v>0</v>
      </c>
      <c r="J71" s="117"/>
      <c r="K71" s="117"/>
    </row>
    <row r="72" spans="1:11" s="56" customFormat="1">
      <c r="A72" s="22"/>
      <c r="B72" s="23"/>
      <c r="C72" s="64"/>
      <c r="D72" s="27"/>
      <c r="E72" s="65"/>
      <c r="F72" s="66"/>
      <c r="G72" s="65"/>
      <c r="H72" s="27"/>
      <c r="J72" s="117"/>
      <c r="K72" s="117"/>
    </row>
    <row r="73" spans="1:11" s="56" customFormat="1">
      <c r="A73" s="22"/>
      <c r="B73" s="23"/>
      <c r="C73" s="64"/>
      <c r="D73" s="27"/>
      <c r="E73" s="65"/>
      <c r="F73" s="66"/>
      <c r="G73" s="65"/>
      <c r="H73" s="27"/>
      <c r="J73" s="117"/>
      <c r="K73" s="117"/>
    </row>
    <row r="74" spans="1:11" s="56" customFormat="1" ht="102">
      <c r="A74" s="13" t="str">
        <f>$A$5&amp;""&amp;COUNTA(A$5:$A73)&amp;"."</f>
        <v>B1.7.</v>
      </c>
      <c r="B74" s="12" t="s">
        <v>191</v>
      </c>
      <c r="C74" s="49"/>
      <c r="D74" s="17"/>
      <c r="E74" s="50"/>
      <c r="F74" s="17"/>
      <c r="G74" s="50"/>
      <c r="H74" s="17"/>
      <c r="J74" s="117"/>
      <c r="K74" s="117"/>
    </row>
    <row r="75" spans="1:11" s="56" customFormat="1" ht="38.25">
      <c r="A75" s="63"/>
      <c r="B75" s="157" t="s">
        <v>110</v>
      </c>
      <c r="C75" s="49"/>
      <c r="D75" s="17"/>
      <c r="E75" s="50"/>
      <c r="F75" s="17"/>
      <c r="G75" s="50"/>
      <c r="H75" s="17"/>
      <c r="J75" s="117"/>
      <c r="K75" s="117"/>
    </row>
    <row r="76" spans="1:11" s="56" customFormat="1">
      <c r="A76" s="63"/>
      <c r="B76" s="12"/>
      <c r="C76" s="49"/>
      <c r="D76" s="17"/>
      <c r="E76" s="50"/>
      <c r="F76" s="17"/>
      <c r="G76" s="50"/>
      <c r="H76" s="17"/>
      <c r="J76" s="117"/>
      <c r="K76" s="117"/>
    </row>
    <row r="77" spans="1:11" s="56" customFormat="1">
      <c r="A77" s="22"/>
      <c r="B77" s="156" t="s">
        <v>339</v>
      </c>
      <c r="C77" s="75" t="s">
        <v>102</v>
      </c>
      <c r="D77" s="16">
        <v>4</v>
      </c>
      <c r="E77" s="76" t="s">
        <v>16</v>
      </c>
      <c r="F77" s="73">
        <v>0</v>
      </c>
      <c r="G77" s="69" t="s">
        <v>17</v>
      </c>
      <c r="H77" s="71">
        <f>D77*F77</f>
        <v>0</v>
      </c>
      <c r="J77" s="117"/>
      <c r="K77" s="117"/>
    </row>
    <row r="78" spans="1:11" s="56" customFormat="1">
      <c r="A78" s="22"/>
      <c r="B78" s="23"/>
      <c r="C78" s="64"/>
      <c r="D78" s="27"/>
      <c r="E78" s="65"/>
      <c r="F78" s="66"/>
      <c r="G78" s="65"/>
      <c r="H78" s="27"/>
      <c r="J78" s="117"/>
      <c r="K78" s="117"/>
    </row>
    <row r="79" spans="1:11" s="56" customFormat="1">
      <c r="A79" s="22"/>
      <c r="B79" s="23"/>
      <c r="C79" s="64"/>
      <c r="D79" s="27"/>
      <c r="E79" s="65"/>
      <c r="F79" s="66"/>
      <c r="G79" s="65"/>
      <c r="H79" s="27"/>
      <c r="J79" s="117"/>
      <c r="K79" s="117"/>
    </row>
    <row r="80" spans="1:11" s="56" customFormat="1" ht="65.25" customHeight="1">
      <c r="A80" s="13" t="str">
        <f>$A$5&amp;""&amp;COUNTA(A$5:$A79)&amp;"."</f>
        <v>B1.8.</v>
      </c>
      <c r="B80" s="12" t="s">
        <v>190</v>
      </c>
      <c r="C80" s="49"/>
      <c r="D80" s="17"/>
      <c r="E80" s="50"/>
      <c r="F80" s="17"/>
      <c r="G80" s="50"/>
      <c r="H80" s="17"/>
      <c r="J80" s="117"/>
      <c r="K80" s="117"/>
    </row>
    <row r="81" spans="1:12" s="56" customFormat="1" ht="38.25">
      <c r="A81" s="63"/>
      <c r="B81" s="157" t="s">
        <v>110</v>
      </c>
      <c r="C81" s="49"/>
      <c r="D81" s="17"/>
      <c r="E81" s="50"/>
      <c r="F81" s="17"/>
      <c r="G81" s="50"/>
      <c r="H81" s="17"/>
      <c r="J81" s="117"/>
      <c r="K81" s="117"/>
    </row>
    <row r="82" spans="1:12" s="56" customFormat="1">
      <c r="A82" s="63"/>
      <c r="B82" s="12"/>
      <c r="C82" s="49"/>
      <c r="D82" s="17"/>
      <c r="E82" s="50"/>
      <c r="F82" s="17"/>
      <c r="G82" s="50"/>
      <c r="H82" s="17"/>
      <c r="J82" s="117"/>
      <c r="K82" s="117"/>
    </row>
    <row r="83" spans="1:12" s="56" customFormat="1">
      <c r="A83" s="22"/>
      <c r="B83" s="118" t="s">
        <v>338</v>
      </c>
      <c r="C83" s="75" t="s">
        <v>25</v>
      </c>
      <c r="D83" s="16">
        <v>2</v>
      </c>
      <c r="E83" s="76" t="s">
        <v>16</v>
      </c>
      <c r="F83" s="73">
        <v>0</v>
      </c>
      <c r="G83" s="69" t="s">
        <v>17</v>
      </c>
      <c r="H83" s="71">
        <f>D83*F83</f>
        <v>0</v>
      </c>
      <c r="J83" s="117"/>
      <c r="K83" s="117"/>
    </row>
    <row r="84" spans="1:12" s="56" customFormat="1">
      <c r="A84" s="22"/>
      <c r="B84" s="23"/>
      <c r="C84" s="64"/>
      <c r="D84" s="27"/>
      <c r="E84" s="65"/>
      <c r="F84" s="66"/>
      <c r="G84" s="65"/>
      <c r="H84" s="27"/>
      <c r="J84" s="117"/>
      <c r="K84" s="117"/>
    </row>
    <row r="85" spans="1:12" s="56" customFormat="1">
      <c r="A85" s="22"/>
      <c r="B85" s="23"/>
      <c r="C85" s="64"/>
      <c r="D85" s="27"/>
      <c r="E85" s="65"/>
      <c r="F85" s="66"/>
      <c r="G85" s="65"/>
      <c r="H85" s="27"/>
      <c r="J85" s="117"/>
      <c r="K85" s="117"/>
    </row>
    <row r="86" spans="1:12" s="56" customFormat="1" ht="127.5">
      <c r="A86" s="13" t="str">
        <f>$A$5&amp;""&amp;COUNTA(A$5:$A85)&amp;"."</f>
        <v>B1.9.</v>
      </c>
      <c r="B86" s="12" t="s">
        <v>150</v>
      </c>
      <c r="C86" s="49"/>
      <c r="D86" s="17"/>
      <c r="E86" s="50"/>
      <c r="F86" s="17"/>
      <c r="G86" s="50"/>
      <c r="H86" s="17"/>
      <c r="J86" s="117"/>
      <c r="K86" s="117"/>
      <c r="L86" s="128"/>
    </row>
    <row r="87" spans="1:12" s="56" customFormat="1">
      <c r="A87" s="63"/>
      <c r="B87" s="12"/>
      <c r="C87" s="49"/>
      <c r="D87" s="17"/>
      <c r="E87" s="50"/>
      <c r="F87" s="17"/>
      <c r="G87" s="50"/>
      <c r="H87" s="17"/>
      <c r="J87" s="117"/>
      <c r="K87" s="117"/>
      <c r="L87" s="128"/>
    </row>
    <row r="88" spans="1:12" s="125" customFormat="1" ht="15">
      <c r="A88" s="53"/>
      <c r="B88" s="97" t="s">
        <v>151</v>
      </c>
      <c r="C88" s="152" t="s">
        <v>211</v>
      </c>
      <c r="D88" s="68">
        <v>2.3000000000000003</v>
      </c>
      <c r="E88" s="153" t="s">
        <v>16</v>
      </c>
      <c r="F88" s="154">
        <v>0</v>
      </c>
      <c r="G88" s="153" t="s">
        <v>17</v>
      </c>
      <c r="H88" s="155">
        <f>D88*F88</f>
        <v>0</v>
      </c>
      <c r="J88" s="38"/>
      <c r="K88" s="38"/>
      <c r="L88" s="129"/>
    </row>
    <row r="89" spans="1:12" s="125" customFormat="1">
      <c r="A89" s="53"/>
      <c r="B89" s="359"/>
      <c r="C89" s="360"/>
      <c r="D89" s="361"/>
      <c r="E89" s="362"/>
      <c r="F89" s="363"/>
      <c r="G89" s="362"/>
      <c r="H89" s="364"/>
      <c r="J89" s="38"/>
      <c r="K89" s="38"/>
      <c r="L89" s="129"/>
    </row>
    <row r="90" spans="1:12" s="125" customFormat="1" ht="189.75" customHeight="1">
      <c r="A90" s="13" t="str">
        <f>$A$5&amp;""&amp;COUNTA(A$5:$A89)&amp;"."</f>
        <v>B1.10.</v>
      </c>
      <c r="B90" s="12" t="s">
        <v>565</v>
      </c>
      <c r="C90" s="49"/>
      <c r="D90" s="17"/>
      <c r="E90" s="50"/>
      <c r="F90" s="17"/>
      <c r="G90" s="50"/>
      <c r="H90" s="17"/>
      <c r="J90" s="38"/>
      <c r="K90" s="38"/>
      <c r="L90" s="129"/>
    </row>
    <row r="91" spans="1:12" s="125" customFormat="1" ht="18.75" customHeight="1">
      <c r="A91" s="63"/>
      <c r="B91" s="12"/>
      <c r="C91" s="49"/>
      <c r="D91" s="17"/>
      <c r="E91" s="50"/>
      <c r="F91" s="17"/>
      <c r="G91" s="50"/>
      <c r="H91" s="17"/>
      <c r="J91" s="38"/>
      <c r="K91" s="38"/>
      <c r="L91" s="129"/>
    </row>
    <row r="92" spans="1:12" s="125" customFormat="1" ht="15">
      <c r="A92" s="53"/>
      <c r="B92" s="97" t="s">
        <v>559</v>
      </c>
      <c r="C92" s="152" t="s">
        <v>211</v>
      </c>
      <c r="D92" s="68">
        <v>3.3</v>
      </c>
      <c r="E92" s="153" t="s">
        <v>16</v>
      </c>
      <c r="F92" s="154">
        <v>0</v>
      </c>
      <c r="G92" s="153" t="s">
        <v>17</v>
      </c>
      <c r="H92" s="155">
        <f>D92*F92</f>
        <v>0</v>
      </c>
      <c r="J92" s="38"/>
      <c r="K92" s="38"/>
      <c r="L92" s="129"/>
    </row>
    <row r="93" spans="1:12" s="125" customFormat="1">
      <c r="A93" s="53"/>
      <c r="B93" s="359"/>
      <c r="C93" s="360"/>
      <c r="D93" s="361"/>
      <c r="E93" s="362"/>
      <c r="F93" s="363"/>
      <c r="G93" s="362"/>
      <c r="H93" s="364"/>
      <c r="J93" s="38"/>
      <c r="K93" s="38"/>
      <c r="L93" s="129"/>
    </row>
    <row r="94" spans="1:12" s="56" customFormat="1">
      <c r="A94" s="22"/>
      <c r="B94" s="23"/>
      <c r="C94" s="64"/>
      <c r="D94" s="27"/>
      <c r="E94" s="65"/>
      <c r="F94" s="66"/>
      <c r="G94" s="65"/>
      <c r="H94" s="27"/>
      <c r="J94" s="117"/>
      <c r="K94" s="117"/>
    </row>
    <row r="95" spans="1:12" s="24" customFormat="1" ht="13.5" thickBot="1">
      <c r="A95" s="57"/>
      <c r="B95" s="28" t="s">
        <v>111</v>
      </c>
      <c r="C95" s="29"/>
      <c r="D95" s="29"/>
      <c r="E95" s="29"/>
      <c r="F95" s="58"/>
      <c r="G95" s="29"/>
      <c r="H95" s="59">
        <f>SUM(H5:H92)</f>
        <v>0</v>
      </c>
    </row>
    <row r="96" spans="1:12" s="56" customFormat="1" ht="13.5" thickTop="1">
      <c r="A96" s="267"/>
      <c r="B96" s="271"/>
      <c r="C96" s="165"/>
      <c r="D96" s="165"/>
      <c r="E96" s="165"/>
      <c r="F96" s="194"/>
      <c r="G96" s="165"/>
      <c r="H96" s="165"/>
      <c r="J96" s="117"/>
      <c r="K96" s="117"/>
    </row>
    <row r="97" spans="1:14" s="56" customFormat="1">
      <c r="A97" s="267"/>
      <c r="B97" s="271"/>
      <c r="C97" s="165"/>
      <c r="D97" s="165"/>
      <c r="E97" s="165"/>
      <c r="F97" s="194"/>
      <c r="G97" s="165"/>
      <c r="H97" s="165"/>
      <c r="J97" s="117"/>
      <c r="K97" s="117"/>
    </row>
    <row r="98" spans="1:14" s="56" customFormat="1">
      <c r="A98" s="267"/>
      <c r="B98" s="271"/>
      <c r="C98" s="165"/>
      <c r="D98" s="165"/>
      <c r="E98" s="165"/>
      <c r="F98" s="194"/>
      <c r="G98" s="165"/>
      <c r="H98" s="165"/>
      <c r="J98" s="117"/>
      <c r="K98" s="117"/>
    </row>
    <row r="99" spans="1:14" s="24" customFormat="1">
      <c r="A99" s="159" t="s">
        <v>158</v>
      </c>
      <c r="B99" s="144" t="s">
        <v>172</v>
      </c>
      <c r="C99" s="144"/>
      <c r="D99" s="145"/>
      <c r="E99" s="145"/>
      <c r="F99" s="146"/>
      <c r="G99" s="145"/>
      <c r="H99" s="145"/>
    </row>
    <row r="100" spans="1:14" s="56" customFormat="1">
      <c r="A100" s="102"/>
      <c r="B100" s="103"/>
      <c r="C100" s="104"/>
      <c r="D100" s="164"/>
      <c r="E100" s="165"/>
      <c r="F100" s="106"/>
      <c r="G100" s="165"/>
      <c r="H100" s="105"/>
      <c r="J100" s="117"/>
      <c r="K100" s="117"/>
    </row>
    <row r="101" spans="1:14" s="56" customFormat="1">
      <c r="A101" s="267"/>
      <c r="B101" s="271"/>
      <c r="C101" s="165"/>
      <c r="D101" s="165"/>
      <c r="E101" s="165"/>
      <c r="F101" s="194"/>
      <c r="G101" s="165"/>
      <c r="H101" s="165"/>
      <c r="J101" s="117"/>
      <c r="K101" s="117"/>
    </row>
    <row r="102" spans="1:14" s="46" customFormat="1" ht="51">
      <c r="A102" s="13" t="str">
        <f>$A$99&amp;""&amp;COUNTA(A$99:$A101)&amp;"."</f>
        <v>B2.1.</v>
      </c>
      <c r="B102" s="12" t="s">
        <v>342</v>
      </c>
      <c r="C102" s="49"/>
      <c r="D102" s="17"/>
      <c r="E102" s="50"/>
      <c r="F102" s="17"/>
      <c r="G102" s="50"/>
      <c r="H102" s="17"/>
      <c r="I102" s="45"/>
      <c r="J102" s="119"/>
      <c r="K102" s="119"/>
      <c r="L102" s="130"/>
    </row>
    <row r="103" spans="1:14" s="46" customFormat="1" ht="63.75">
      <c r="A103" s="284"/>
      <c r="B103" s="158" t="s">
        <v>340</v>
      </c>
      <c r="C103" s="285"/>
      <c r="D103" s="286"/>
      <c r="E103" s="287"/>
      <c r="F103" s="286"/>
      <c r="G103" s="287"/>
      <c r="H103" s="286"/>
      <c r="I103" s="45"/>
      <c r="J103" s="119"/>
      <c r="K103" s="119"/>
      <c r="N103" s="46" t="s">
        <v>234</v>
      </c>
    </row>
    <row r="104" spans="1:14" s="46" customFormat="1" ht="76.5">
      <c r="A104" s="284"/>
      <c r="B104" s="158" t="s">
        <v>174</v>
      </c>
      <c r="C104" s="285"/>
      <c r="D104" s="286"/>
      <c r="E104" s="287"/>
      <c r="F104" s="286"/>
      <c r="G104" s="287"/>
      <c r="H104" s="286"/>
      <c r="I104" s="45"/>
      <c r="J104" s="119"/>
      <c r="K104" s="119"/>
    </row>
    <row r="105" spans="1:14" s="46" customFormat="1" ht="25.5">
      <c r="A105" s="284"/>
      <c r="B105" s="158" t="s">
        <v>343</v>
      </c>
      <c r="C105" s="285"/>
      <c r="D105" s="286"/>
      <c r="E105" s="287"/>
      <c r="F105" s="286"/>
      <c r="G105" s="287"/>
      <c r="H105" s="286"/>
      <c r="I105" s="45"/>
      <c r="J105" s="119"/>
      <c r="K105" s="119"/>
    </row>
    <row r="106" spans="1:14" s="46" customFormat="1" ht="38.25">
      <c r="A106" s="284"/>
      <c r="B106" s="158" t="s">
        <v>341</v>
      </c>
      <c r="C106" s="285"/>
      <c r="D106" s="286"/>
      <c r="E106" s="287"/>
      <c r="F106" s="286"/>
      <c r="G106" s="287"/>
      <c r="H106" s="286"/>
      <c r="I106" s="45"/>
      <c r="J106" s="119"/>
      <c r="K106" s="119"/>
      <c r="N106" s="46" t="s">
        <v>235</v>
      </c>
    </row>
    <row r="107" spans="1:14" s="46" customFormat="1" ht="38.25">
      <c r="A107" s="284"/>
      <c r="B107" s="158" t="s">
        <v>212</v>
      </c>
      <c r="C107" s="285"/>
      <c r="D107" s="286"/>
      <c r="E107" s="287"/>
      <c r="F107" s="286"/>
      <c r="G107" s="287"/>
      <c r="H107" s="286"/>
      <c r="I107" s="45"/>
      <c r="J107" s="119"/>
      <c r="K107" s="119"/>
      <c r="N107" s="46" t="s">
        <v>236</v>
      </c>
    </row>
    <row r="108" spans="1:14" s="46" customFormat="1">
      <c r="A108" s="63"/>
      <c r="B108" s="12"/>
      <c r="C108" s="49"/>
      <c r="D108" s="17"/>
      <c r="E108" s="50"/>
      <c r="F108" s="17"/>
      <c r="G108" s="50"/>
      <c r="H108" s="17"/>
      <c r="I108" s="45"/>
      <c r="J108" s="119"/>
      <c r="K108" s="119"/>
    </row>
    <row r="109" spans="1:14" s="48" customFormat="1" ht="15">
      <c r="A109" s="22"/>
      <c r="B109" s="15" t="s">
        <v>370</v>
      </c>
      <c r="C109" s="72" t="s">
        <v>211</v>
      </c>
      <c r="D109" s="16">
        <v>80</v>
      </c>
      <c r="E109" s="69" t="s">
        <v>16</v>
      </c>
      <c r="F109" s="73">
        <v>0</v>
      </c>
      <c r="G109" s="69" t="s">
        <v>17</v>
      </c>
      <c r="H109" s="71">
        <f>D109*F109</f>
        <v>0</v>
      </c>
      <c r="I109" s="24"/>
    </row>
    <row r="110" spans="1:14" s="46" customFormat="1">
      <c r="A110" s="22"/>
      <c r="B110" s="23"/>
      <c r="C110" s="64"/>
      <c r="D110" s="27"/>
      <c r="E110" s="65"/>
      <c r="F110" s="66"/>
      <c r="G110" s="65"/>
      <c r="H110" s="27"/>
      <c r="I110" s="45"/>
      <c r="J110" s="119"/>
      <c r="K110" s="119"/>
    </row>
    <row r="111" spans="1:14" s="46" customFormat="1">
      <c r="A111" s="22"/>
      <c r="B111" s="23"/>
      <c r="C111" s="64"/>
      <c r="D111" s="27"/>
      <c r="E111" s="65"/>
      <c r="F111" s="66"/>
      <c r="G111" s="65"/>
      <c r="H111" s="27"/>
      <c r="I111" s="45"/>
      <c r="J111" s="119"/>
      <c r="K111" s="119"/>
    </row>
    <row r="112" spans="1:14" s="46" customFormat="1" ht="25.5">
      <c r="A112" s="13" t="str">
        <f>$A$99&amp;""&amp;COUNTA(A$99:$A111)&amp;"."</f>
        <v>B2.2.</v>
      </c>
      <c r="B112" s="12" t="s">
        <v>520</v>
      </c>
      <c r="C112" s="49"/>
      <c r="D112" s="17"/>
      <c r="E112" s="50"/>
      <c r="F112" s="17"/>
      <c r="G112" s="50"/>
      <c r="H112" s="17"/>
      <c r="I112" s="45"/>
      <c r="J112" s="119"/>
      <c r="K112" s="119"/>
      <c r="L112" s="130"/>
    </row>
    <row r="113" spans="1:14" s="46" customFormat="1" ht="63.75">
      <c r="A113" s="284"/>
      <c r="B113" s="158" t="s">
        <v>345</v>
      </c>
      <c r="C113" s="285"/>
      <c r="D113" s="286"/>
      <c r="E113" s="287"/>
      <c r="F113" s="286"/>
      <c r="G113" s="287"/>
      <c r="H113" s="286"/>
      <c r="I113" s="45"/>
      <c r="J113" s="119"/>
      <c r="K113" s="119"/>
      <c r="N113" s="46" t="s">
        <v>234</v>
      </c>
    </row>
    <row r="114" spans="1:14" s="46" customFormat="1" ht="76.5">
      <c r="A114" s="284"/>
      <c r="B114" s="158" t="s">
        <v>174</v>
      </c>
      <c r="C114" s="285"/>
      <c r="D114" s="286"/>
      <c r="E114" s="287"/>
      <c r="F114" s="286"/>
      <c r="G114" s="287"/>
      <c r="H114" s="286"/>
      <c r="I114" s="45"/>
      <c r="J114" s="119"/>
      <c r="K114" s="119"/>
    </row>
    <row r="115" spans="1:14" s="46" customFormat="1" ht="51">
      <c r="A115" s="284"/>
      <c r="B115" s="158" t="s">
        <v>521</v>
      </c>
      <c r="C115" s="285"/>
      <c r="D115" s="286"/>
      <c r="E115" s="287"/>
      <c r="F115" s="286"/>
      <c r="G115" s="287"/>
      <c r="H115" s="286"/>
      <c r="I115" s="45"/>
      <c r="J115" s="119"/>
      <c r="K115" s="119"/>
      <c r="N115" s="46" t="s">
        <v>235</v>
      </c>
    </row>
    <row r="116" spans="1:14" s="46" customFormat="1" ht="38.25">
      <c r="A116" s="284"/>
      <c r="B116" s="158" t="s">
        <v>212</v>
      </c>
      <c r="C116" s="285"/>
      <c r="D116" s="286"/>
      <c r="E116" s="287"/>
      <c r="F116" s="286"/>
      <c r="G116" s="287"/>
      <c r="H116" s="286"/>
      <c r="I116" s="45"/>
      <c r="J116" s="119"/>
      <c r="K116" s="119"/>
      <c r="N116" s="46" t="s">
        <v>236</v>
      </c>
    </row>
    <row r="117" spans="1:14" s="46" customFormat="1">
      <c r="A117" s="63"/>
      <c r="B117" s="12"/>
      <c r="C117" s="49"/>
      <c r="D117" s="17"/>
      <c r="E117" s="50"/>
      <c r="F117" s="17"/>
      <c r="G117" s="50"/>
      <c r="H117" s="17"/>
      <c r="I117" s="45"/>
      <c r="J117" s="119"/>
      <c r="K117" s="119"/>
    </row>
    <row r="118" spans="1:14" s="48" customFormat="1" ht="15">
      <c r="A118" s="22"/>
      <c r="B118" s="15" t="s">
        <v>344</v>
      </c>
      <c r="C118" s="72" t="s">
        <v>211</v>
      </c>
      <c r="D118" s="16">
        <v>9.2999999999999989</v>
      </c>
      <c r="E118" s="69" t="s">
        <v>16</v>
      </c>
      <c r="F118" s="73">
        <v>0</v>
      </c>
      <c r="G118" s="69" t="s">
        <v>17</v>
      </c>
      <c r="H118" s="71">
        <f>D118*F118</f>
        <v>0</v>
      </c>
      <c r="I118" s="24"/>
    </row>
    <row r="119" spans="1:14" s="46" customFormat="1">
      <c r="A119" s="22"/>
      <c r="B119" s="23"/>
      <c r="C119" s="64"/>
      <c r="D119" s="27"/>
      <c r="E119" s="65"/>
      <c r="F119" s="66"/>
      <c r="G119" s="65"/>
      <c r="H119" s="27"/>
      <c r="I119" s="45"/>
      <c r="J119" s="119"/>
      <c r="K119" s="119"/>
    </row>
    <row r="120" spans="1:14" s="46" customFormat="1">
      <c r="A120" s="22"/>
      <c r="B120" s="23"/>
      <c r="C120" s="64"/>
      <c r="D120" s="27"/>
      <c r="E120" s="65"/>
      <c r="F120" s="66"/>
      <c r="G120" s="65"/>
      <c r="H120" s="27"/>
      <c r="I120" s="45"/>
      <c r="J120" s="119"/>
      <c r="K120" s="119"/>
    </row>
    <row r="121" spans="1:14" s="24" customFormat="1" ht="13.5" thickBot="1">
      <c r="A121" s="57"/>
      <c r="B121" s="28" t="s">
        <v>173</v>
      </c>
      <c r="C121" s="29"/>
      <c r="D121" s="29"/>
      <c r="E121" s="29"/>
      <c r="F121" s="58"/>
      <c r="G121" s="29"/>
      <c r="H121" s="59">
        <f>SUM(H99:H120)</f>
        <v>0</v>
      </c>
    </row>
    <row r="122" spans="1:14" s="56" customFormat="1" ht="13.5" thickTop="1">
      <c r="A122" s="267"/>
      <c r="B122" s="271"/>
      <c r="C122" s="165"/>
      <c r="D122" s="165"/>
      <c r="E122" s="165"/>
      <c r="F122" s="194"/>
      <c r="G122" s="165"/>
      <c r="H122" s="165"/>
      <c r="J122" s="117"/>
      <c r="K122" s="117"/>
    </row>
    <row r="123" spans="1:14" s="46" customFormat="1">
      <c r="A123" s="22"/>
      <c r="B123" s="23"/>
      <c r="C123" s="64"/>
      <c r="D123" s="27"/>
      <c r="E123" s="65"/>
      <c r="F123" s="66"/>
      <c r="G123" s="65"/>
      <c r="H123" s="27"/>
      <c r="I123" s="45"/>
      <c r="J123" s="119"/>
      <c r="K123" s="119"/>
    </row>
    <row r="124" spans="1:14" s="56" customFormat="1">
      <c r="A124" s="267"/>
      <c r="B124" s="271"/>
      <c r="C124" s="165"/>
      <c r="D124" s="165"/>
      <c r="E124" s="165"/>
      <c r="F124" s="194"/>
      <c r="G124" s="165"/>
      <c r="H124" s="165"/>
      <c r="J124" s="117"/>
      <c r="K124" s="117"/>
    </row>
    <row r="125" spans="1:14" s="56" customFormat="1">
      <c r="A125" s="159" t="s">
        <v>159</v>
      </c>
      <c r="B125" s="144" t="s">
        <v>54</v>
      </c>
      <c r="C125" s="144"/>
      <c r="D125" s="145"/>
      <c r="E125" s="145"/>
      <c r="F125" s="146"/>
      <c r="G125" s="145"/>
      <c r="H125" s="145"/>
      <c r="J125" s="117"/>
      <c r="K125" s="117"/>
    </row>
    <row r="126" spans="1:14" s="56" customFormat="1">
      <c r="A126" s="102"/>
      <c r="B126" s="103"/>
      <c r="C126" s="104"/>
      <c r="D126" s="164"/>
      <c r="E126" s="165"/>
      <c r="F126" s="106"/>
      <c r="G126" s="165"/>
      <c r="H126" s="105"/>
      <c r="J126" s="117"/>
      <c r="K126" s="117"/>
    </row>
    <row r="127" spans="1:14" s="56" customFormat="1">
      <c r="A127" s="22"/>
      <c r="B127" s="272" t="s">
        <v>32</v>
      </c>
      <c r="C127" s="64"/>
      <c r="D127" s="27"/>
      <c r="E127" s="65"/>
      <c r="F127" s="66"/>
      <c r="G127" s="65"/>
      <c r="H127" s="27"/>
      <c r="J127" s="117"/>
      <c r="K127" s="117"/>
    </row>
    <row r="128" spans="1:14" s="56" customFormat="1" ht="25.5">
      <c r="A128" s="22"/>
      <c r="B128" s="23" t="s">
        <v>77</v>
      </c>
      <c r="C128" s="64"/>
      <c r="D128" s="27"/>
      <c r="E128" s="65"/>
      <c r="F128" s="66"/>
      <c r="G128" s="65"/>
      <c r="H128" s="27"/>
      <c r="J128" s="117"/>
      <c r="K128" s="117"/>
    </row>
    <row r="129" spans="1:11" s="56" customFormat="1" ht="38.25">
      <c r="A129" s="22"/>
      <c r="B129" s="160" t="s">
        <v>113</v>
      </c>
      <c r="C129" s="160"/>
      <c r="D129" s="160"/>
      <c r="E129" s="160"/>
      <c r="F129" s="160"/>
      <c r="G129" s="160"/>
      <c r="H129" s="160"/>
      <c r="J129" s="117"/>
      <c r="K129" s="117"/>
    </row>
    <row r="130" spans="1:11" s="56" customFormat="1" ht="25.5">
      <c r="A130" s="22"/>
      <c r="B130" s="161" t="s">
        <v>114</v>
      </c>
      <c r="C130" s="161"/>
      <c r="D130" s="161"/>
      <c r="E130" s="161"/>
      <c r="F130" s="161"/>
      <c r="G130" s="161"/>
      <c r="H130" s="161"/>
      <c r="J130" s="117"/>
      <c r="K130" s="117"/>
    </row>
    <row r="131" spans="1:11" s="56" customFormat="1">
      <c r="A131" s="22"/>
      <c r="B131" s="162" t="s">
        <v>115</v>
      </c>
      <c r="C131" s="161"/>
      <c r="D131" s="161"/>
      <c r="E131" s="161"/>
      <c r="F131" s="161"/>
      <c r="G131" s="161"/>
      <c r="H131" s="161"/>
      <c r="J131" s="117"/>
      <c r="K131" s="117"/>
    </row>
    <row r="132" spans="1:11" s="56" customFormat="1">
      <c r="A132" s="22"/>
      <c r="B132" s="162" t="s">
        <v>116</v>
      </c>
      <c r="C132" s="161"/>
      <c r="D132" s="161"/>
      <c r="E132" s="161"/>
      <c r="F132" s="161"/>
      <c r="G132" s="161"/>
      <c r="H132" s="161"/>
      <c r="J132" s="117"/>
      <c r="K132" s="117"/>
    </row>
    <row r="133" spans="1:11" s="56" customFormat="1">
      <c r="A133" s="22"/>
      <c r="B133" s="162" t="s">
        <v>117</v>
      </c>
      <c r="C133" s="161"/>
      <c r="D133" s="161"/>
      <c r="E133" s="161"/>
      <c r="F133" s="161"/>
      <c r="G133" s="161"/>
      <c r="H133" s="161"/>
      <c r="J133" s="117"/>
      <c r="K133" s="117"/>
    </row>
    <row r="134" spans="1:11" s="56" customFormat="1">
      <c r="A134" s="22"/>
      <c r="B134" s="162" t="s">
        <v>118</v>
      </c>
      <c r="C134" s="161"/>
      <c r="D134" s="161"/>
      <c r="E134" s="161"/>
      <c r="F134" s="161"/>
      <c r="G134" s="161"/>
      <c r="H134" s="161"/>
      <c r="J134" s="117"/>
      <c r="K134" s="117"/>
    </row>
    <row r="135" spans="1:11" s="56" customFormat="1" ht="25.5">
      <c r="A135" s="22"/>
      <c r="B135" s="162" t="s">
        <v>119</v>
      </c>
      <c r="C135" s="161"/>
      <c r="D135" s="161"/>
      <c r="E135" s="161"/>
      <c r="F135" s="161"/>
      <c r="G135" s="161"/>
      <c r="H135" s="161"/>
      <c r="J135" s="117"/>
      <c r="K135" s="117"/>
    </row>
    <row r="136" spans="1:11" s="56" customFormat="1" ht="25.5">
      <c r="A136" s="22"/>
      <c r="B136" s="162" t="s">
        <v>120</v>
      </c>
      <c r="C136" s="161"/>
      <c r="D136" s="161"/>
      <c r="E136" s="161"/>
      <c r="F136" s="161"/>
      <c r="G136" s="161"/>
      <c r="H136" s="161"/>
      <c r="J136" s="117"/>
      <c r="K136" s="117"/>
    </row>
    <row r="137" spans="1:11" s="56" customFormat="1" ht="35.25" customHeight="1">
      <c r="A137" s="22"/>
      <c r="B137" s="162" t="s">
        <v>121</v>
      </c>
      <c r="C137" s="161"/>
      <c r="D137" s="161"/>
      <c r="E137" s="161"/>
      <c r="F137" s="161"/>
      <c r="G137" s="161"/>
      <c r="H137" s="161"/>
      <c r="J137" s="117"/>
      <c r="K137" s="117"/>
    </row>
    <row r="138" spans="1:11" s="56" customFormat="1" ht="66" customHeight="1">
      <c r="A138" s="22"/>
      <c r="B138" s="162" t="s">
        <v>122</v>
      </c>
      <c r="C138" s="161"/>
      <c r="D138" s="161"/>
      <c r="E138" s="161"/>
      <c r="F138" s="161"/>
      <c r="G138" s="161"/>
      <c r="H138" s="161"/>
      <c r="J138" s="117"/>
      <c r="K138" s="117"/>
    </row>
    <row r="139" spans="1:11" s="56" customFormat="1">
      <c r="A139" s="22"/>
      <c r="B139" s="163" t="s">
        <v>171</v>
      </c>
      <c r="C139" s="161"/>
      <c r="D139" s="161"/>
      <c r="E139" s="161"/>
      <c r="F139" s="161"/>
      <c r="G139" s="161"/>
      <c r="H139" s="161"/>
      <c r="J139" s="117"/>
      <c r="K139" s="117"/>
    </row>
    <row r="140" spans="1:11" s="56" customFormat="1">
      <c r="A140" s="22"/>
      <c r="B140" s="23"/>
      <c r="C140" s="64"/>
      <c r="D140" s="27"/>
      <c r="E140" s="65"/>
      <c r="F140" s="66"/>
      <c r="G140" s="65"/>
      <c r="H140" s="27"/>
      <c r="J140" s="117"/>
      <c r="K140" s="117"/>
    </row>
    <row r="141" spans="1:11" s="56" customFormat="1">
      <c r="A141" s="22"/>
      <c r="B141" s="23"/>
      <c r="C141" s="64"/>
      <c r="D141" s="27"/>
      <c r="E141" s="65"/>
      <c r="F141" s="66"/>
      <c r="G141" s="65"/>
      <c r="H141" s="27"/>
      <c r="J141" s="117"/>
      <c r="K141" s="117"/>
    </row>
    <row r="142" spans="1:11" s="56" customFormat="1" ht="140.25">
      <c r="A142" s="13" t="str">
        <f>$A$125&amp;""&amp;COUNTA(A$125:$A140)&amp;"."</f>
        <v>B3.1.</v>
      </c>
      <c r="B142" s="12" t="s">
        <v>283</v>
      </c>
      <c r="C142" s="49"/>
      <c r="D142" s="17"/>
      <c r="E142" s="50"/>
      <c r="F142" s="17"/>
      <c r="G142" s="50"/>
      <c r="H142" s="17"/>
      <c r="J142" s="117"/>
      <c r="K142" s="117"/>
    </row>
    <row r="143" spans="1:11" s="56" customFormat="1">
      <c r="A143" s="63"/>
      <c r="B143" s="12"/>
      <c r="C143" s="49"/>
      <c r="D143" s="17"/>
      <c r="E143" s="50"/>
      <c r="F143" s="17"/>
      <c r="G143" s="50"/>
      <c r="H143" s="17"/>
      <c r="J143" s="117"/>
      <c r="K143" s="117"/>
    </row>
    <row r="144" spans="1:11" s="56" customFormat="1" ht="15">
      <c r="A144" s="53"/>
      <c r="B144" s="15" t="s">
        <v>268</v>
      </c>
      <c r="C144" s="67" t="s">
        <v>211</v>
      </c>
      <c r="D144" s="16">
        <v>36</v>
      </c>
      <c r="E144" s="135" t="s">
        <v>16</v>
      </c>
      <c r="F144" s="74">
        <v>0</v>
      </c>
      <c r="G144" s="69" t="s">
        <v>17</v>
      </c>
      <c r="H144" s="71">
        <f>D144*F144</f>
        <v>0</v>
      </c>
      <c r="J144" s="117"/>
      <c r="K144" s="117"/>
    </row>
    <row r="145" spans="1:11" s="56" customFormat="1">
      <c r="A145" s="22"/>
      <c r="B145" s="23"/>
      <c r="C145" s="64"/>
      <c r="D145" s="27"/>
      <c r="E145" s="65"/>
      <c r="F145" s="66"/>
      <c r="G145" s="65"/>
      <c r="H145" s="27"/>
      <c r="J145" s="117"/>
      <c r="K145" s="117"/>
    </row>
    <row r="146" spans="1:11" s="56" customFormat="1">
      <c r="A146" s="22"/>
      <c r="B146" s="23"/>
      <c r="C146" s="64"/>
      <c r="D146" s="27"/>
      <c r="E146" s="65"/>
      <c r="F146" s="66"/>
      <c r="G146" s="65"/>
      <c r="H146" s="27"/>
      <c r="J146" s="117"/>
      <c r="K146" s="117"/>
    </row>
    <row r="147" spans="1:11" s="56" customFormat="1" ht="51">
      <c r="A147" s="13" t="str">
        <f>$A$125&amp;""&amp;COUNTA(A$125:$A145)&amp;"."</f>
        <v>B3.2.</v>
      </c>
      <c r="B147" s="12" t="s">
        <v>197</v>
      </c>
      <c r="C147" s="49"/>
      <c r="D147" s="17"/>
      <c r="E147" s="50"/>
      <c r="F147" s="17"/>
      <c r="G147" s="50"/>
      <c r="H147" s="17"/>
      <c r="J147" s="117"/>
      <c r="K147" s="117"/>
    </row>
    <row r="148" spans="1:11" s="56" customFormat="1" ht="51">
      <c r="A148" s="63"/>
      <c r="B148" s="12" t="s">
        <v>222</v>
      </c>
      <c r="C148" s="49"/>
      <c r="D148" s="17"/>
      <c r="E148" s="50"/>
      <c r="F148" s="17"/>
      <c r="G148" s="50"/>
      <c r="H148" s="17"/>
      <c r="J148" s="117"/>
      <c r="K148" s="117"/>
    </row>
    <row r="149" spans="1:11" s="56" customFormat="1">
      <c r="A149" s="63"/>
      <c r="B149" s="141" t="s">
        <v>123</v>
      </c>
      <c r="C149" s="141"/>
      <c r="D149" s="141"/>
      <c r="E149" s="141"/>
      <c r="F149" s="17"/>
      <c r="G149" s="50"/>
      <c r="H149" s="17"/>
      <c r="J149" s="117"/>
      <c r="K149" s="117"/>
    </row>
    <row r="150" spans="1:11" s="56" customFormat="1">
      <c r="A150" s="63"/>
      <c r="B150" s="142" t="s">
        <v>124</v>
      </c>
      <c r="C150" s="142"/>
      <c r="D150" s="142"/>
      <c r="E150" s="142"/>
      <c r="F150" s="17"/>
      <c r="G150" s="50"/>
      <c r="H150" s="17"/>
      <c r="J150" s="117"/>
      <c r="K150" s="117"/>
    </row>
    <row r="151" spans="1:11" s="56" customFormat="1">
      <c r="A151" s="63"/>
      <c r="B151" s="142" t="s">
        <v>125</v>
      </c>
      <c r="C151" s="142"/>
      <c r="D151" s="142"/>
      <c r="E151" s="142"/>
      <c r="F151" s="17"/>
      <c r="G151" s="50"/>
      <c r="H151" s="17"/>
      <c r="J151" s="117"/>
      <c r="K151" s="117"/>
    </row>
    <row r="152" spans="1:11" s="56" customFormat="1">
      <c r="A152" s="63"/>
      <c r="B152" s="142" t="s">
        <v>126</v>
      </c>
      <c r="C152" s="142"/>
      <c r="D152" s="142"/>
      <c r="E152" s="142"/>
      <c r="F152" s="17"/>
      <c r="G152" s="50"/>
      <c r="H152" s="17"/>
      <c r="J152" s="117"/>
      <c r="K152" s="117"/>
    </row>
    <row r="153" spans="1:11" s="56" customFormat="1">
      <c r="A153" s="63"/>
      <c r="B153" s="12"/>
      <c r="C153" s="49"/>
      <c r="D153" s="17"/>
      <c r="E153" s="50"/>
      <c r="F153" s="17"/>
      <c r="G153" s="50"/>
      <c r="H153" s="17"/>
      <c r="J153" s="117"/>
      <c r="K153" s="117"/>
    </row>
    <row r="154" spans="1:11" s="56" customFormat="1" ht="15">
      <c r="A154" s="53"/>
      <c r="B154" s="15" t="s">
        <v>284</v>
      </c>
      <c r="C154" s="67" t="s">
        <v>211</v>
      </c>
      <c r="D154" s="16">
        <v>14.7</v>
      </c>
      <c r="E154" s="135" t="s">
        <v>16</v>
      </c>
      <c r="F154" s="74">
        <v>0</v>
      </c>
      <c r="G154" s="69" t="s">
        <v>17</v>
      </c>
      <c r="H154" s="71">
        <f>D154*F154</f>
        <v>0</v>
      </c>
      <c r="J154" s="117"/>
      <c r="K154" s="117"/>
    </row>
    <row r="155" spans="1:11" s="56" customFormat="1">
      <c r="A155" s="22"/>
      <c r="B155" s="23"/>
      <c r="C155" s="64"/>
      <c r="D155" s="27"/>
      <c r="E155" s="65"/>
      <c r="F155" s="66"/>
      <c r="G155" s="65"/>
      <c r="H155" s="27"/>
      <c r="J155" s="117"/>
      <c r="K155" s="117"/>
    </row>
    <row r="156" spans="1:11" s="56" customFormat="1">
      <c r="A156" s="22"/>
      <c r="B156" s="23"/>
      <c r="C156" s="64"/>
      <c r="D156" s="27"/>
      <c r="E156" s="65"/>
      <c r="F156" s="66"/>
      <c r="G156" s="65"/>
      <c r="H156" s="27"/>
      <c r="J156" s="117"/>
      <c r="K156" s="117"/>
    </row>
    <row r="157" spans="1:11" s="56" customFormat="1" ht="51">
      <c r="A157" s="13" t="str">
        <f>$A$125&amp;""&amp;COUNTA(A$125:$A155)&amp;"."</f>
        <v>B3.3.</v>
      </c>
      <c r="B157" s="12" t="s">
        <v>197</v>
      </c>
      <c r="C157" s="49"/>
      <c r="D157" s="17"/>
      <c r="E157" s="50"/>
      <c r="F157" s="17"/>
      <c r="G157" s="50"/>
      <c r="H157" s="17"/>
      <c r="J157" s="117"/>
      <c r="K157" s="117"/>
    </row>
    <row r="158" spans="1:11" s="56" customFormat="1" ht="51">
      <c r="A158" s="63"/>
      <c r="B158" s="12" t="s">
        <v>222</v>
      </c>
      <c r="C158" s="49"/>
      <c r="D158" s="17"/>
      <c r="E158" s="50"/>
      <c r="F158" s="17"/>
      <c r="G158" s="50"/>
      <c r="H158" s="17"/>
      <c r="J158" s="117"/>
      <c r="K158" s="117"/>
    </row>
    <row r="159" spans="1:11" s="56" customFormat="1">
      <c r="A159" s="63"/>
      <c r="B159" s="141" t="s">
        <v>123</v>
      </c>
      <c r="C159" s="141"/>
      <c r="D159" s="141"/>
      <c r="E159" s="141"/>
      <c r="F159" s="17"/>
      <c r="G159" s="50"/>
      <c r="H159" s="17"/>
      <c r="J159" s="117"/>
      <c r="K159" s="117"/>
    </row>
    <row r="160" spans="1:11" s="56" customFormat="1">
      <c r="A160" s="63"/>
      <c r="B160" s="142" t="s">
        <v>124</v>
      </c>
      <c r="C160" s="142"/>
      <c r="D160" s="142"/>
      <c r="E160" s="142"/>
      <c r="F160" s="17"/>
      <c r="G160" s="50"/>
      <c r="H160" s="17"/>
      <c r="J160" s="117"/>
      <c r="K160" s="117"/>
    </row>
    <row r="161" spans="1:11" s="56" customFormat="1">
      <c r="A161" s="63"/>
      <c r="B161" s="142" t="s">
        <v>125</v>
      </c>
      <c r="C161" s="142"/>
      <c r="D161" s="142"/>
      <c r="E161" s="142"/>
      <c r="F161" s="17"/>
      <c r="G161" s="50"/>
      <c r="H161" s="17"/>
      <c r="J161" s="117"/>
      <c r="K161" s="117"/>
    </row>
    <row r="162" spans="1:11" s="56" customFormat="1">
      <c r="A162" s="63"/>
      <c r="B162" s="142" t="s">
        <v>126</v>
      </c>
      <c r="C162" s="142"/>
      <c r="D162" s="142"/>
      <c r="E162" s="142"/>
      <c r="F162" s="17"/>
      <c r="G162" s="50"/>
      <c r="H162" s="17"/>
      <c r="J162" s="117"/>
      <c r="K162" s="117"/>
    </row>
    <row r="163" spans="1:11" s="56" customFormat="1">
      <c r="A163" s="63"/>
      <c r="B163" s="12"/>
      <c r="C163" s="49"/>
      <c r="D163" s="17"/>
      <c r="E163" s="50"/>
      <c r="F163" s="17"/>
      <c r="G163" s="50"/>
      <c r="H163" s="17"/>
      <c r="J163" s="117"/>
      <c r="K163" s="117"/>
    </row>
    <row r="164" spans="1:11" s="56" customFormat="1" ht="15">
      <c r="A164" s="53"/>
      <c r="B164" s="15" t="s">
        <v>285</v>
      </c>
      <c r="C164" s="67" t="s">
        <v>211</v>
      </c>
      <c r="D164" s="16">
        <v>13.799999999999999</v>
      </c>
      <c r="E164" s="135" t="s">
        <v>16</v>
      </c>
      <c r="F164" s="74">
        <v>0</v>
      </c>
      <c r="G164" s="69" t="s">
        <v>17</v>
      </c>
      <c r="H164" s="71">
        <f>D164*F164</f>
        <v>0</v>
      </c>
      <c r="J164" s="117"/>
      <c r="K164" s="117"/>
    </row>
    <row r="165" spans="1:11" s="56" customFormat="1">
      <c r="A165" s="22"/>
      <c r="B165" s="23"/>
      <c r="C165" s="64"/>
      <c r="D165" s="27"/>
      <c r="E165" s="65"/>
      <c r="F165" s="66"/>
      <c r="G165" s="65"/>
      <c r="H165" s="27"/>
      <c r="J165" s="117"/>
      <c r="K165" s="117"/>
    </row>
    <row r="166" spans="1:11" s="56" customFormat="1">
      <c r="A166" s="22"/>
      <c r="B166" s="23"/>
      <c r="C166" s="64"/>
      <c r="D166" s="27"/>
      <c r="E166" s="65"/>
      <c r="F166" s="66"/>
      <c r="G166" s="65"/>
      <c r="H166" s="27"/>
      <c r="J166" s="117"/>
      <c r="K166" s="117"/>
    </row>
    <row r="167" spans="1:11" s="56" customFormat="1" ht="51">
      <c r="A167" s="13" t="str">
        <f>$A$125&amp;""&amp;COUNTA(A$125:$A165)&amp;"."</f>
        <v>B3.4.</v>
      </c>
      <c r="B167" s="12" t="s">
        <v>197</v>
      </c>
      <c r="C167" s="49"/>
      <c r="D167" s="17"/>
      <c r="E167" s="50"/>
      <c r="F167" s="17"/>
      <c r="G167" s="50"/>
      <c r="H167" s="17"/>
      <c r="J167" s="117"/>
      <c r="K167" s="117"/>
    </row>
    <row r="168" spans="1:11" s="56" customFormat="1" ht="51">
      <c r="A168" s="63"/>
      <c r="B168" s="12" t="s">
        <v>288</v>
      </c>
      <c r="C168" s="49"/>
      <c r="D168" s="17"/>
      <c r="E168" s="50"/>
      <c r="F168" s="17"/>
      <c r="G168" s="50"/>
      <c r="H168" s="17"/>
      <c r="J168" s="117"/>
      <c r="K168" s="117"/>
    </row>
    <row r="169" spans="1:11" s="56" customFormat="1">
      <c r="A169" s="63"/>
      <c r="B169" s="141" t="s">
        <v>123</v>
      </c>
      <c r="C169" s="141"/>
      <c r="D169" s="141"/>
      <c r="E169" s="141"/>
      <c r="F169" s="17"/>
      <c r="G169" s="50"/>
      <c r="H169" s="17"/>
      <c r="J169" s="117"/>
      <c r="K169" s="117"/>
    </row>
    <row r="170" spans="1:11" s="56" customFormat="1">
      <c r="A170" s="63"/>
      <c r="B170" s="142" t="s">
        <v>124</v>
      </c>
      <c r="C170" s="142"/>
      <c r="D170" s="142"/>
      <c r="E170" s="142"/>
      <c r="F170" s="17"/>
      <c r="G170" s="50"/>
      <c r="H170" s="17"/>
      <c r="J170" s="117"/>
      <c r="K170" s="117"/>
    </row>
    <row r="171" spans="1:11" s="56" customFormat="1">
      <c r="A171" s="63"/>
      <c r="B171" s="142" t="s">
        <v>125</v>
      </c>
      <c r="C171" s="142"/>
      <c r="D171" s="142"/>
      <c r="E171" s="142"/>
      <c r="F171" s="17"/>
      <c r="G171" s="50"/>
      <c r="H171" s="17"/>
      <c r="J171" s="117"/>
      <c r="K171" s="117"/>
    </row>
    <row r="172" spans="1:11" s="56" customFormat="1">
      <c r="A172" s="63"/>
      <c r="B172" s="142" t="s">
        <v>126</v>
      </c>
      <c r="C172" s="142"/>
      <c r="D172" s="142"/>
      <c r="E172" s="142"/>
      <c r="F172" s="17"/>
      <c r="G172" s="50"/>
      <c r="H172" s="17"/>
      <c r="J172" s="117"/>
      <c r="K172" s="117"/>
    </row>
    <row r="173" spans="1:11" s="56" customFormat="1">
      <c r="A173" s="63"/>
      <c r="B173" s="12"/>
      <c r="C173" s="49"/>
      <c r="D173" s="17"/>
      <c r="E173" s="50"/>
      <c r="F173" s="17"/>
      <c r="G173" s="50"/>
      <c r="H173" s="17"/>
      <c r="J173" s="117"/>
      <c r="K173" s="117"/>
    </row>
    <row r="174" spans="1:11" s="56" customFormat="1" ht="15">
      <c r="A174" s="53"/>
      <c r="B174" s="15" t="s">
        <v>286</v>
      </c>
      <c r="C174" s="67" t="s">
        <v>211</v>
      </c>
      <c r="D174" s="16">
        <v>8.6999999999999993</v>
      </c>
      <c r="E174" s="135" t="s">
        <v>16</v>
      </c>
      <c r="F174" s="74">
        <v>0</v>
      </c>
      <c r="G174" s="69" t="s">
        <v>17</v>
      </c>
      <c r="H174" s="71">
        <f>D174*F174</f>
        <v>0</v>
      </c>
      <c r="J174" s="117"/>
      <c r="K174" s="117"/>
    </row>
    <row r="175" spans="1:11" s="56" customFormat="1">
      <c r="A175" s="22"/>
      <c r="B175" s="23"/>
      <c r="C175" s="64"/>
      <c r="D175" s="27"/>
      <c r="E175" s="65"/>
      <c r="F175" s="66"/>
      <c r="G175" s="65"/>
      <c r="H175" s="27"/>
      <c r="J175" s="117"/>
      <c r="K175" s="117"/>
    </row>
    <row r="176" spans="1:11" s="56" customFormat="1">
      <c r="A176" s="22"/>
      <c r="B176" s="23"/>
      <c r="C176" s="64"/>
      <c r="D176" s="27"/>
      <c r="E176" s="65"/>
      <c r="F176" s="66"/>
      <c r="G176" s="65"/>
      <c r="H176" s="27"/>
      <c r="J176" s="117"/>
      <c r="K176" s="117"/>
    </row>
    <row r="177" spans="1:11" s="56" customFormat="1" ht="51">
      <c r="A177" s="13" t="str">
        <f>$A$125&amp;""&amp;COUNTA(A$125:$A154)&amp;"."</f>
        <v>B3.3.</v>
      </c>
      <c r="B177" s="12" t="s">
        <v>160</v>
      </c>
      <c r="C177" s="49"/>
      <c r="D177" s="17"/>
      <c r="E177" s="50"/>
      <c r="F177" s="17"/>
      <c r="G177" s="50"/>
      <c r="H177" s="17"/>
      <c r="J177" s="117"/>
      <c r="K177" s="117"/>
    </row>
    <row r="178" spans="1:11" s="56" customFormat="1" ht="51">
      <c r="A178" s="63"/>
      <c r="B178" s="12" t="s">
        <v>222</v>
      </c>
      <c r="C178" s="49"/>
      <c r="D178" s="17"/>
      <c r="E178" s="50"/>
      <c r="F178" s="17"/>
      <c r="G178" s="50"/>
      <c r="H178" s="17"/>
      <c r="J178" s="117"/>
      <c r="K178" s="117"/>
    </row>
    <row r="179" spans="1:11" s="56" customFormat="1">
      <c r="A179" s="63"/>
      <c r="B179" s="141" t="s">
        <v>123</v>
      </c>
      <c r="C179" s="141"/>
      <c r="D179" s="141"/>
      <c r="E179" s="141"/>
      <c r="F179" s="17"/>
      <c r="G179" s="50"/>
      <c r="H179" s="17"/>
      <c r="J179" s="117"/>
      <c r="K179" s="117"/>
    </row>
    <row r="180" spans="1:11" s="56" customFormat="1">
      <c r="A180" s="63"/>
      <c r="B180" s="142" t="s">
        <v>124</v>
      </c>
      <c r="C180" s="142"/>
      <c r="D180" s="142"/>
      <c r="E180" s="142"/>
      <c r="F180" s="17"/>
      <c r="G180" s="50"/>
      <c r="H180" s="17"/>
      <c r="J180" s="117"/>
      <c r="K180" s="117"/>
    </row>
    <row r="181" spans="1:11" s="56" customFormat="1">
      <c r="A181" s="63"/>
      <c r="B181" s="142" t="s">
        <v>125</v>
      </c>
      <c r="C181" s="142"/>
      <c r="D181" s="142"/>
      <c r="E181" s="142"/>
      <c r="F181" s="17"/>
      <c r="G181" s="50"/>
      <c r="H181" s="17"/>
      <c r="J181" s="117"/>
      <c r="K181" s="117"/>
    </row>
    <row r="182" spans="1:11" s="56" customFormat="1">
      <c r="A182" s="63"/>
      <c r="B182" s="142" t="s">
        <v>126</v>
      </c>
      <c r="C182" s="142"/>
      <c r="D182" s="142"/>
      <c r="E182" s="142"/>
      <c r="F182" s="17"/>
      <c r="G182" s="50"/>
      <c r="H182" s="17"/>
      <c r="J182" s="117"/>
      <c r="K182" s="117"/>
    </row>
    <row r="183" spans="1:11" s="56" customFormat="1">
      <c r="A183" s="63"/>
      <c r="B183" s="12"/>
      <c r="C183" s="49"/>
      <c r="D183" s="17"/>
      <c r="E183" s="50"/>
      <c r="F183" s="17"/>
      <c r="G183" s="50"/>
      <c r="H183" s="17"/>
      <c r="J183" s="117"/>
      <c r="K183" s="117"/>
    </row>
    <row r="184" spans="1:11" s="56" customFormat="1" ht="15">
      <c r="A184" s="53"/>
      <c r="B184" s="15" t="s">
        <v>287</v>
      </c>
      <c r="C184" s="72" t="s">
        <v>211</v>
      </c>
      <c r="D184" s="16">
        <v>30.9</v>
      </c>
      <c r="E184" s="69" t="s">
        <v>16</v>
      </c>
      <c r="F184" s="74">
        <v>0</v>
      </c>
      <c r="G184" s="69" t="s">
        <v>17</v>
      </c>
      <c r="H184" s="71">
        <f>D184*F184</f>
        <v>0</v>
      </c>
      <c r="J184" s="117"/>
      <c r="K184" s="117"/>
    </row>
    <row r="185" spans="1:11" s="56" customFormat="1">
      <c r="A185" s="22"/>
      <c r="B185" s="23"/>
      <c r="C185" s="64"/>
      <c r="D185" s="27"/>
      <c r="E185" s="65"/>
      <c r="F185" s="66"/>
      <c r="G185" s="65"/>
      <c r="H185" s="27"/>
      <c r="J185" s="117"/>
      <c r="K185" s="117"/>
    </row>
    <row r="186" spans="1:11" s="56" customFormat="1">
      <c r="A186" s="22"/>
      <c r="B186" s="23"/>
      <c r="C186" s="64"/>
      <c r="D186" s="27"/>
      <c r="E186" s="65"/>
      <c r="F186" s="66"/>
      <c r="G186" s="65"/>
      <c r="H186" s="27"/>
      <c r="J186" s="117"/>
      <c r="K186" s="117"/>
    </row>
    <row r="187" spans="1:11" s="56" customFormat="1" ht="51">
      <c r="A187" s="13" t="str">
        <f>$A$125&amp;""&amp;COUNTA(A$125:$A160)&amp;"."</f>
        <v>B3.4.</v>
      </c>
      <c r="B187" s="12" t="s">
        <v>160</v>
      </c>
      <c r="C187" s="49"/>
      <c r="D187" s="17"/>
      <c r="E187" s="50"/>
      <c r="F187" s="17"/>
      <c r="G187" s="50"/>
      <c r="H187" s="17"/>
      <c r="J187" s="117"/>
      <c r="K187" s="117"/>
    </row>
    <row r="188" spans="1:11" s="56" customFormat="1" ht="51">
      <c r="A188" s="63"/>
      <c r="B188" s="12" t="s">
        <v>222</v>
      </c>
      <c r="C188" s="49"/>
      <c r="D188" s="17"/>
      <c r="E188" s="50"/>
      <c r="F188" s="17"/>
      <c r="G188" s="50"/>
      <c r="H188" s="17"/>
      <c r="J188" s="117"/>
      <c r="K188" s="117"/>
    </row>
    <row r="189" spans="1:11" s="56" customFormat="1">
      <c r="A189" s="63"/>
      <c r="B189" s="141" t="s">
        <v>123</v>
      </c>
      <c r="C189" s="141"/>
      <c r="D189" s="141"/>
      <c r="E189" s="141"/>
      <c r="F189" s="17"/>
      <c r="G189" s="50"/>
      <c r="H189" s="17"/>
      <c r="J189" s="117"/>
      <c r="K189" s="117"/>
    </row>
    <row r="190" spans="1:11" s="56" customFormat="1">
      <c r="A190" s="63"/>
      <c r="B190" s="142" t="s">
        <v>124</v>
      </c>
      <c r="C190" s="142"/>
      <c r="D190" s="142"/>
      <c r="E190" s="142"/>
      <c r="F190" s="17"/>
      <c r="G190" s="50"/>
      <c r="H190" s="17"/>
      <c r="J190" s="117"/>
      <c r="K190" s="117"/>
    </row>
    <row r="191" spans="1:11" s="56" customFormat="1">
      <c r="A191" s="63"/>
      <c r="B191" s="142" t="s">
        <v>125</v>
      </c>
      <c r="C191" s="142"/>
      <c r="D191" s="142"/>
      <c r="E191" s="142"/>
      <c r="F191" s="17"/>
      <c r="G191" s="50"/>
      <c r="H191" s="17"/>
      <c r="J191" s="117"/>
      <c r="K191" s="117"/>
    </row>
    <row r="192" spans="1:11" s="56" customFormat="1">
      <c r="A192" s="63"/>
      <c r="B192" s="142" t="s">
        <v>126</v>
      </c>
      <c r="C192" s="142"/>
      <c r="D192" s="142"/>
      <c r="E192" s="142"/>
      <c r="F192" s="17"/>
      <c r="G192" s="50"/>
      <c r="H192" s="17"/>
      <c r="J192" s="117"/>
      <c r="K192" s="117"/>
    </row>
    <row r="193" spans="1:11" s="56" customFormat="1">
      <c r="A193" s="63"/>
      <c r="B193" s="12"/>
      <c r="C193" s="49"/>
      <c r="D193" s="17"/>
      <c r="E193" s="50"/>
      <c r="F193" s="17"/>
      <c r="G193" s="50"/>
      <c r="H193" s="17"/>
      <c r="J193" s="117"/>
      <c r="K193" s="117"/>
    </row>
    <row r="194" spans="1:11" s="56" customFormat="1" ht="15">
      <c r="A194" s="53"/>
      <c r="B194" s="15" t="s">
        <v>289</v>
      </c>
      <c r="C194" s="72" t="s">
        <v>211</v>
      </c>
      <c r="D194" s="16">
        <v>14.1</v>
      </c>
      <c r="E194" s="69" t="s">
        <v>16</v>
      </c>
      <c r="F194" s="74">
        <v>0</v>
      </c>
      <c r="G194" s="69" t="s">
        <v>17</v>
      </c>
      <c r="H194" s="71">
        <f>D194*F194</f>
        <v>0</v>
      </c>
      <c r="J194" s="117"/>
      <c r="K194" s="117"/>
    </row>
    <row r="195" spans="1:11" s="56" customFormat="1">
      <c r="A195" s="22"/>
      <c r="B195" s="23"/>
      <c r="C195" s="64"/>
      <c r="D195" s="27"/>
      <c r="E195" s="65"/>
      <c r="F195" s="66"/>
      <c r="G195" s="65"/>
      <c r="H195" s="27"/>
      <c r="J195" s="117"/>
      <c r="K195" s="117"/>
    </row>
    <row r="196" spans="1:11" s="56" customFormat="1">
      <c r="A196" s="22"/>
      <c r="B196" s="23"/>
      <c r="C196" s="64"/>
      <c r="D196" s="27"/>
      <c r="E196" s="65"/>
      <c r="F196" s="66"/>
      <c r="G196" s="65"/>
      <c r="H196" s="27"/>
      <c r="J196" s="117"/>
      <c r="K196" s="117"/>
    </row>
    <row r="197" spans="1:11" s="56" customFormat="1" ht="102">
      <c r="A197" s="13" t="str">
        <f>$A$125&amp;""&amp;COUNTA(A$125:$A196)&amp;"."</f>
        <v>B3.7.</v>
      </c>
      <c r="B197" s="12" t="s">
        <v>186</v>
      </c>
      <c r="C197" s="49"/>
      <c r="D197" s="17"/>
      <c r="E197" s="50"/>
      <c r="F197" s="17"/>
      <c r="G197" s="50"/>
      <c r="H197" s="17"/>
      <c r="J197" s="117"/>
      <c r="K197" s="117"/>
    </row>
    <row r="198" spans="1:11" s="56" customFormat="1">
      <c r="A198" s="13"/>
      <c r="B198" s="12" t="s">
        <v>294</v>
      </c>
      <c r="C198" s="49"/>
      <c r="D198" s="17"/>
      <c r="E198" s="50"/>
      <c r="F198" s="17"/>
      <c r="G198" s="50"/>
      <c r="H198" s="17"/>
      <c r="J198" s="117"/>
      <c r="K198" s="117"/>
    </row>
    <row r="199" spans="1:11" s="56" customFormat="1" ht="38.25">
      <c r="A199" s="63"/>
      <c r="B199" s="12" t="s">
        <v>223</v>
      </c>
      <c r="C199" s="49"/>
      <c r="D199" s="17"/>
      <c r="E199" s="50"/>
      <c r="F199" s="17"/>
      <c r="G199" s="50"/>
      <c r="H199" s="17"/>
      <c r="J199" s="117"/>
      <c r="K199" s="117"/>
    </row>
    <row r="200" spans="1:11" s="56" customFormat="1">
      <c r="A200" s="63"/>
      <c r="B200" s="141" t="s">
        <v>123</v>
      </c>
      <c r="C200" s="141"/>
      <c r="D200" s="141"/>
      <c r="E200" s="141"/>
      <c r="F200" s="17"/>
      <c r="G200" s="50"/>
      <c r="H200" s="17"/>
      <c r="J200" s="117"/>
      <c r="K200" s="117"/>
    </row>
    <row r="201" spans="1:11" s="56" customFormat="1">
      <c r="A201" s="63"/>
      <c r="B201" s="142" t="s">
        <v>124</v>
      </c>
      <c r="C201" s="142"/>
      <c r="D201" s="142"/>
      <c r="E201" s="142"/>
      <c r="F201" s="17"/>
      <c r="G201" s="50"/>
      <c r="H201" s="17"/>
      <c r="J201" s="117"/>
      <c r="K201" s="117"/>
    </row>
    <row r="202" spans="1:11" s="56" customFormat="1">
      <c r="A202" s="63"/>
      <c r="B202" s="142" t="s">
        <v>125</v>
      </c>
      <c r="C202" s="142"/>
      <c r="D202" s="142"/>
      <c r="E202" s="142"/>
      <c r="F202" s="17"/>
      <c r="G202" s="50"/>
      <c r="H202" s="17"/>
      <c r="J202" s="117"/>
      <c r="K202" s="117"/>
    </row>
    <row r="203" spans="1:11" s="56" customFormat="1">
      <c r="A203" s="63"/>
      <c r="B203" s="142" t="s">
        <v>126</v>
      </c>
      <c r="C203" s="142"/>
      <c r="D203" s="142"/>
      <c r="E203" s="142"/>
      <c r="F203" s="17"/>
      <c r="G203" s="50"/>
      <c r="H203" s="17"/>
      <c r="J203" s="117"/>
      <c r="K203" s="117"/>
    </row>
    <row r="204" spans="1:11" s="56" customFormat="1">
      <c r="A204" s="63"/>
      <c r="B204" s="12"/>
      <c r="C204" s="49"/>
      <c r="D204" s="17"/>
      <c r="E204" s="50"/>
      <c r="F204" s="17"/>
      <c r="G204" s="50"/>
      <c r="H204" s="17"/>
      <c r="J204" s="117"/>
      <c r="K204" s="117"/>
    </row>
    <row r="205" spans="1:11" s="56" customFormat="1" ht="15">
      <c r="A205" s="22"/>
      <c r="B205" s="34" t="s">
        <v>290</v>
      </c>
      <c r="C205" s="72" t="s">
        <v>211</v>
      </c>
      <c r="D205" s="16">
        <v>3.1</v>
      </c>
      <c r="E205" s="69" t="s">
        <v>16</v>
      </c>
      <c r="F205" s="74">
        <v>0</v>
      </c>
      <c r="G205" s="69" t="s">
        <v>17</v>
      </c>
      <c r="H205" s="71">
        <f>D205*F205</f>
        <v>0</v>
      </c>
      <c r="J205" s="117"/>
      <c r="K205" s="117"/>
    </row>
    <row r="206" spans="1:11" s="56" customFormat="1">
      <c r="A206" s="22"/>
      <c r="B206" s="23"/>
      <c r="C206" s="64"/>
      <c r="D206" s="27"/>
      <c r="E206" s="65"/>
      <c r="F206" s="66"/>
      <c r="G206" s="65"/>
      <c r="H206" s="27"/>
      <c r="J206" s="117"/>
      <c r="K206" s="117"/>
    </row>
    <row r="207" spans="1:11" s="56" customFormat="1">
      <c r="A207" s="22"/>
      <c r="B207" s="23"/>
      <c r="C207" s="64"/>
      <c r="D207" s="27"/>
      <c r="E207" s="65"/>
      <c r="F207" s="66"/>
      <c r="G207" s="65"/>
      <c r="H207" s="27"/>
      <c r="J207" s="117"/>
      <c r="K207" s="117"/>
    </row>
    <row r="208" spans="1:11" s="56" customFormat="1" ht="102">
      <c r="A208" s="13" t="str">
        <f>$A$125&amp;""&amp;COUNTA(A$125:$A205)&amp;"."</f>
        <v>B3.8.</v>
      </c>
      <c r="B208" s="12" t="s">
        <v>186</v>
      </c>
      <c r="C208" s="49"/>
      <c r="D208" s="17"/>
      <c r="E208" s="50"/>
      <c r="F208" s="17"/>
      <c r="G208" s="50"/>
      <c r="H208" s="17"/>
      <c r="J208" s="117"/>
      <c r="K208" s="117"/>
    </row>
    <row r="209" spans="1:11" s="56" customFormat="1">
      <c r="A209" s="13"/>
      <c r="B209" s="12" t="s">
        <v>293</v>
      </c>
      <c r="C209" s="49"/>
      <c r="D209" s="17"/>
      <c r="E209" s="50"/>
      <c r="F209" s="17"/>
      <c r="G209" s="50"/>
      <c r="H209" s="17"/>
      <c r="J209" s="117"/>
      <c r="K209" s="117"/>
    </row>
    <row r="210" spans="1:11" s="56" customFormat="1" ht="38.25">
      <c r="A210" s="63"/>
      <c r="B210" s="12" t="s">
        <v>223</v>
      </c>
      <c r="C210" s="49"/>
      <c r="D210" s="17"/>
      <c r="E210" s="50"/>
      <c r="F210" s="17"/>
      <c r="G210" s="50"/>
      <c r="H210" s="17"/>
      <c r="J210" s="117"/>
      <c r="K210" s="117"/>
    </row>
    <row r="211" spans="1:11" s="56" customFormat="1">
      <c r="A211" s="63"/>
      <c r="B211" s="142"/>
      <c r="C211" s="141"/>
      <c r="D211" s="141"/>
      <c r="E211" s="141"/>
      <c r="F211" s="17"/>
      <c r="G211" s="50"/>
      <c r="H211" s="17"/>
      <c r="J211" s="117"/>
      <c r="K211" s="117"/>
    </row>
    <row r="212" spans="1:11" s="56" customFormat="1">
      <c r="A212" s="63"/>
      <c r="B212" s="141" t="s">
        <v>123</v>
      </c>
      <c r="C212" s="141"/>
      <c r="D212" s="141"/>
      <c r="E212" s="141"/>
      <c r="F212" s="17"/>
      <c r="G212" s="50"/>
      <c r="H212" s="17"/>
      <c r="J212" s="117"/>
      <c r="K212" s="117"/>
    </row>
    <row r="213" spans="1:11" s="56" customFormat="1">
      <c r="A213" s="63"/>
      <c r="B213" s="142" t="s">
        <v>124</v>
      </c>
      <c r="C213" s="142"/>
      <c r="D213" s="142"/>
      <c r="E213" s="142"/>
      <c r="F213" s="17"/>
      <c r="G213" s="50"/>
      <c r="H213" s="17"/>
      <c r="J213" s="117"/>
      <c r="K213" s="117"/>
    </row>
    <row r="214" spans="1:11" s="56" customFormat="1">
      <c r="A214" s="63"/>
      <c r="B214" s="142" t="s">
        <v>125</v>
      </c>
      <c r="C214" s="142"/>
      <c r="D214" s="142"/>
      <c r="E214" s="142"/>
      <c r="F214" s="17"/>
      <c r="G214" s="50"/>
      <c r="H214" s="17"/>
      <c r="J214" s="117"/>
      <c r="K214" s="117"/>
    </row>
    <row r="215" spans="1:11" s="56" customFormat="1">
      <c r="A215" s="63"/>
      <c r="B215" s="142" t="s">
        <v>126</v>
      </c>
      <c r="C215" s="142"/>
      <c r="D215" s="142"/>
      <c r="E215" s="142"/>
      <c r="F215" s="17"/>
      <c r="G215" s="50"/>
      <c r="H215" s="17"/>
      <c r="J215" s="117"/>
      <c r="K215" s="117"/>
    </row>
    <row r="216" spans="1:11" s="56" customFormat="1">
      <c r="A216" s="63"/>
      <c r="B216" s="12"/>
      <c r="C216" s="49"/>
      <c r="D216" s="17"/>
      <c r="E216" s="50"/>
      <c r="F216" s="17"/>
      <c r="G216" s="50"/>
      <c r="H216" s="17"/>
      <c r="J216" s="117"/>
      <c r="K216" s="117"/>
    </row>
    <row r="217" spans="1:11" s="56" customFormat="1" ht="15">
      <c r="A217" s="22"/>
      <c r="B217" s="34" t="s">
        <v>291</v>
      </c>
      <c r="C217" s="72" t="s">
        <v>211</v>
      </c>
      <c r="D217" s="16">
        <v>74.399999999999991</v>
      </c>
      <c r="E217" s="69" t="s">
        <v>16</v>
      </c>
      <c r="F217" s="74">
        <v>0</v>
      </c>
      <c r="G217" s="69" t="s">
        <v>17</v>
      </c>
      <c r="H217" s="71">
        <f>D217*F217</f>
        <v>0</v>
      </c>
      <c r="J217" s="117"/>
      <c r="K217" s="117"/>
    </row>
    <row r="218" spans="1:11" s="56" customFormat="1">
      <c r="A218" s="22"/>
      <c r="B218" s="23"/>
      <c r="C218" s="64"/>
      <c r="D218" s="27"/>
      <c r="E218" s="65"/>
      <c r="F218" s="66"/>
      <c r="G218" s="65"/>
      <c r="H218" s="27"/>
      <c r="J218" s="117"/>
      <c r="K218" s="117"/>
    </row>
    <row r="219" spans="1:11" s="56" customFormat="1">
      <c r="A219" s="22"/>
      <c r="B219" s="23"/>
      <c r="C219" s="64"/>
      <c r="D219" s="27"/>
      <c r="E219" s="65"/>
      <c r="F219" s="66"/>
      <c r="G219" s="65"/>
      <c r="H219" s="27"/>
      <c r="J219" s="117"/>
      <c r="K219" s="117"/>
    </row>
    <row r="220" spans="1:11" s="56" customFormat="1" ht="102">
      <c r="A220" s="13" t="str">
        <f>$A$125&amp;""&amp;COUNTA(A$125:$A217)&amp;"."</f>
        <v>B3.9.</v>
      </c>
      <c r="B220" s="12" t="s">
        <v>186</v>
      </c>
      <c r="C220" s="49"/>
      <c r="D220" s="17"/>
      <c r="E220" s="50"/>
      <c r="F220" s="17"/>
      <c r="G220" s="50"/>
      <c r="H220" s="17"/>
      <c r="J220" s="117"/>
      <c r="K220" s="117"/>
    </row>
    <row r="221" spans="1:11" s="56" customFormat="1">
      <c r="A221" s="13"/>
      <c r="B221" s="12" t="s">
        <v>293</v>
      </c>
      <c r="C221" s="49"/>
      <c r="D221" s="17"/>
      <c r="E221" s="50"/>
      <c r="F221" s="17"/>
      <c r="G221" s="50"/>
      <c r="H221" s="17"/>
      <c r="J221" s="117"/>
      <c r="K221" s="117"/>
    </row>
    <row r="222" spans="1:11" s="56" customFormat="1" ht="38.25">
      <c r="A222" s="63"/>
      <c r="B222" s="12" t="s">
        <v>223</v>
      </c>
      <c r="C222" s="49"/>
      <c r="D222" s="17"/>
      <c r="E222" s="50"/>
      <c r="F222" s="17"/>
      <c r="G222" s="50"/>
      <c r="H222" s="17"/>
      <c r="J222" s="117"/>
      <c r="K222" s="117"/>
    </row>
    <row r="223" spans="1:11" s="56" customFormat="1">
      <c r="A223" s="63"/>
      <c r="B223" s="142" t="s">
        <v>196</v>
      </c>
      <c r="C223" s="141"/>
      <c r="D223" s="141"/>
      <c r="E223" s="141"/>
      <c r="F223" s="17"/>
      <c r="G223" s="50"/>
      <c r="H223" s="17"/>
      <c r="J223" s="117"/>
      <c r="K223" s="117"/>
    </row>
    <row r="224" spans="1:11" s="56" customFormat="1">
      <c r="A224" s="63"/>
      <c r="B224" s="141" t="s">
        <v>123</v>
      </c>
      <c r="C224" s="141"/>
      <c r="D224" s="141"/>
      <c r="E224" s="141"/>
      <c r="F224" s="17"/>
      <c r="G224" s="50"/>
      <c r="H224" s="17"/>
      <c r="J224" s="117"/>
      <c r="K224" s="117"/>
    </row>
    <row r="225" spans="1:11" s="56" customFormat="1">
      <c r="A225" s="63"/>
      <c r="B225" s="142" t="s">
        <v>124</v>
      </c>
      <c r="C225" s="142"/>
      <c r="D225" s="142"/>
      <c r="E225" s="142"/>
      <c r="F225" s="17"/>
      <c r="G225" s="50"/>
      <c r="H225" s="17"/>
      <c r="J225" s="117"/>
      <c r="K225" s="117"/>
    </row>
    <row r="226" spans="1:11" s="56" customFormat="1">
      <c r="A226" s="63"/>
      <c r="B226" s="142" t="s">
        <v>125</v>
      </c>
      <c r="C226" s="142"/>
      <c r="D226" s="142"/>
      <c r="E226" s="142"/>
      <c r="F226" s="17"/>
      <c r="G226" s="50"/>
      <c r="H226" s="17"/>
      <c r="J226" s="117"/>
      <c r="K226" s="117"/>
    </row>
    <row r="227" spans="1:11" s="56" customFormat="1">
      <c r="A227" s="63"/>
      <c r="B227" s="142" t="s">
        <v>126</v>
      </c>
      <c r="C227" s="142"/>
      <c r="D227" s="142"/>
      <c r="E227" s="142"/>
      <c r="F227" s="17"/>
      <c r="G227" s="50"/>
      <c r="H227" s="17"/>
      <c r="J227" s="117"/>
      <c r="K227" s="117"/>
    </row>
    <row r="228" spans="1:11" s="56" customFormat="1">
      <c r="A228" s="63"/>
      <c r="B228" s="12"/>
      <c r="C228" s="49"/>
      <c r="D228" s="17"/>
      <c r="E228" s="50"/>
      <c r="F228" s="17"/>
      <c r="G228" s="50"/>
      <c r="H228" s="17"/>
      <c r="J228" s="117"/>
      <c r="K228" s="117"/>
    </row>
    <row r="229" spans="1:11" s="56" customFormat="1" ht="15">
      <c r="A229" s="22"/>
      <c r="B229" s="34" t="s">
        <v>292</v>
      </c>
      <c r="C229" s="72" t="s">
        <v>211</v>
      </c>
      <c r="D229" s="16">
        <v>36.700000000000003</v>
      </c>
      <c r="E229" s="69" t="s">
        <v>16</v>
      </c>
      <c r="F229" s="74">
        <v>0</v>
      </c>
      <c r="G229" s="69" t="s">
        <v>17</v>
      </c>
      <c r="H229" s="71">
        <f>D229*F229</f>
        <v>0</v>
      </c>
      <c r="J229" s="117"/>
      <c r="K229" s="117"/>
    </row>
    <row r="230" spans="1:11" s="56" customFormat="1">
      <c r="A230" s="22"/>
      <c r="B230" s="23"/>
      <c r="C230" s="64"/>
      <c r="D230" s="27"/>
      <c r="E230" s="65"/>
      <c r="F230" s="66"/>
      <c r="G230" s="65"/>
      <c r="H230" s="27"/>
      <c r="J230" s="117"/>
      <c r="K230" s="117"/>
    </row>
    <row r="231" spans="1:11" s="56" customFormat="1">
      <c r="A231" s="22"/>
      <c r="B231" s="23"/>
      <c r="C231" s="64"/>
      <c r="D231" s="27"/>
      <c r="E231" s="65"/>
      <c r="F231" s="66"/>
      <c r="G231" s="65"/>
      <c r="H231" s="27"/>
      <c r="J231" s="117"/>
      <c r="K231" s="117"/>
    </row>
    <row r="232" spans="1:11" s="56" customFormat="1" ht="76.5">
      <c r="A232" s="13" t="str">
        <f>$A$125&amp;""&amp;COUNTA(A$125:$A231)&amp;"."</f>
        <v>B3.10.</v>
      </c>
      <c r="B232" s="12" t="s">
        <v>127</v>
      </c>
      <c r="C232" s="49"/>
      <c r="D232" s="17"/>
      <c r="E232" s="50"/>
      <c r="F232" s="17"/>
      <c r="G232" s="50"/>
      <c r="H232" s="17"/>
      <c r="J232" s="117"/>
      <c r="K232" s="117"/>
    </row>
    <row r="233" spans="1:11" s="56" customFormat="1" ht="44.25" customHeight="1">
      <c r="A233" s="63"/>
      <c r="B233" s="12" t="s">
        <v>224</v>
      </c>
      <c r="C233" s="49"/>
      <c r="D233" s="17"/>
      <c r="E233" s="50"/>
      <c r="F233" s="17"/>
      <c r="G233" s="50"/>
      <c r="H233" s="17"/>
      <c r="J233" s="117"/>
      <c r="K233" s="117"/>
    </row>
    <row r="234" spans="1:11" s="56" customFormat="1">
      <c r="A234" s="63"/>
      <c r="B234" s="142" t="s">
        <v>196</v>
      </c>
      <c r="C234" s="141"/>
      <c r="D234" s="141"/>
      <c r="E234" s="141"/>
      <c r="F234" s="17"/>
      <c r="G234" s="50"/>
      <c r="H234" s="17"/>
      <c r="J234" s="117"/>
      <c r="K234" s="117"/>
    </row>
    <row r="235" spans="1:11" s="56" customFormat="1">
      <c r="A235" s="63"/>
      <c r="B235" s="141" t="s">
        <v>123</v>
      </c>
      <c r="C235" s="141"/>
      <c r="D235" s="141"/>
      <c r="E235" s="141"/>
      <c r="F235" s="17"/>
      <c r="G235" s="50"/>
      <c r="H235" s="17"/>
      <c r="J235" s="117"/>
      <c r="K235" s="117"/>
    </row>
    <row r="236" spans="1:11" s="56" customFormat="1">
      <c r="A236" s="63"/>
      <c r="B236" s="142" t="s">
        <v>124</v>
      </c>
      <c r="C236" s="142"/>
      <c r="D236" s="142"/>
      <c r="E236" s="142"/>
      <c r="F236" s="17"/>
      <c r="G236" s="50"/>
      <c r="H236" s="17"/>
      <c r="J236" s="117"/>
      <c r="K236" s="117"/>
    </row>
    <row r="237" spans="1:11" s="56" customFormat="1">
      <c r="A237" s="63"/>
      <c r="B237" s="142" t="s">
        <v>128</v>
      </c>
      <c r="C237" s="142"/>
      <c r="D237" s="142"/>
      <c r="E237" s="142"/>
      <c r="F237" s="17"/>
      <c r="G237" s="50"/>
      <c r="H237" s="17"/>
      <c r="J237" s="117"/>
      <c r="K237" s="117"/>
    </row>
    <row r="238" spans="1:11" s="56" customFormat="1">
      <c r="A238" s="63"/>
      <c r="B238" s="142" t="s">
        <v>129</v>
      </c>
      <c r="C238" s="142"/>
      <c r="D238" s="142"/>
      <c r="E238" s="142"/>
      <c r="F238" s="17"/>
      <c r="G238" s="50"/>
      <c r="H238" s="17"/>
      <c r="J238" s="117"/>
      <c r="K238" s="117"/>
    </row>
    <row r="239" spans="1:11" s="56" customFormat="1">
      <c r="A239" s="63"/>
      <c r="B239" s="12"/>
      <c r="C239" s="49"/>
      <c r="D239" s="17"/>
      <c r="E239" s="50"/>
      <c r="F239" s="17"/>
      <c r="G239" s="50"/>
      <c r="H239" s="17"/>
      <c r="J239" s="117"/>
      <c r="K239" s="117"/>
    </row>
    <row r="240" spans="1:11" s="56" customFormat="1" ht="15">
      <c r="A240" s="53"/>
      <c r="B240" s="273" t="s">
        <v>295</v>
      </c>
      <c r="C240" s="75" t="s">
        <v>296</v>
      </c>
      <c r="D240" s="16">
        <v>58.800000000000004</v>
      </c>
      <c r="E240" s="69" t="s">
        <v>16</v>
      </c>
      <c r="F240" s="78">
        <v>0</v>
      </c>
      <c r="G240" s="76" t="s">
        <v>17</v>
      </c>
      <c r="H240" s="71">
        <f>D240*F240</f>
        <v>0</v>
      </c>
      <c r="J240" s="117"/>
      <c r="K240" s="117"/>
    </row>
    <row r="241" spans="1:11" s="56" customFormat="1">
      <c r="A241" s="22"/>
      <c r="B241" s="23"/>
      <c r="C241" s="64"/>
      <c r="D241" s="27"/>
      <c r="E241" s="65"/>
      <c r="F241" s="66"/>
      <c r="G241" s="65"/>
      <c r="H241" s="27"/>
      <c r="J241" s="117"/>
      <c r="K241" s="117"/>
    </row>
    <row r="242" spans="1:11" s="56" customFormat="1">
      <c r="A242" s="22"/>
      <c r="B242" s="23"/>
      <c r="C242" s="64"/>
      <c r="D242" s="27"/>
      <c r="E242" s="65"/>
      <c r="F242" s="66"/>
      <c r="G242" s="65"/>
      <c r="H242" s="27"/>
      <c r="J242" s="117"/>
      <c r="K242" s="117"/>
    </row>
    <row r="243" spans="1:11" s="56" customFormat="1" ht="51">
      <c r="A243" s="13" t="str">
        <f>$A$125&amp;""&amp;COUNTA(A$125:$A242)&amp;"."</f>
        <v>B3.11.</v>
      </c>
      <c r="B243" s="12" t="s">
        <v>130</v>
      </c>
      <c r="C243" s="49"/>
      <c r="D243" s="17"/>
      <c r="E243" s="50"/>
      <c r="F243" s="17"/>
      <c r="G243" s="50"/>
      <c r="H243" s="17"/>
      <c r="J243" s="117"/>
      <c r="K243" s="117"/>
    </row>
    <row r="244" spans="1:11" s="56" customFormat="1">
      <c r="A244" s="63"/>
      <c r="B244" s="141" t="s">
        <v>123</v>
      </c>
      <c r="C244" s="141"/>
      <c r="D244" s="141"/>
      <c r="E244" s="141"/>
      <c r="F244" s="17"/>
      <c r="G244" s="50"/>
      <c r="H244" s="17"/>
      <c r="J244" s="117"/>
      <c r="K244" s="117"/>
    </row>
    <row r="245" spans="1:11" s="56" customFormat="1">
      <c r="A245" s="63"/>
      <c r="B245" s="142" t="s">
        <v>124</v>
      </c>
      <c r="C245" s="142"/>
      <c r="D245" s="142"/>
      <c r="E245" s="142"/>
      <c r="F245" s="17"/>
      <c r="G245" s="50"/>
      <c r="H245" s="17"/>
      <c r="J245" s="117"/>
      <c r="K245" s="117"/>
    </row>
    <row r="246" spans="1:11" s="56" customFormat="1">
      <c r="A246" s="63"/>
      <c r="B246" s="142" t="s">
        <v>131</v>
      </c>
      <c r="C246" s="142"/>
      <c r="D246" s="142"/>
      <c r="E246" s="142"/>
      <c r="F246" s="17"/>
      <c r="G246" s="50"/>
      <c r="H246" s="17"/>
      <c r="J246" s="117"/>
      <c r="K246" s="117"/>
    </row>
    <row r="247" spans="1:11" s="56" customFormat="1">
      <c r="A247" s="63"/>
      <c r="B247" s="142" t="s">
        <v>132</v>
      </c>
      <c r="C247" s="142"/>
      <c r="D247" s="142"/>
      <c r="E247" s="142"/>
      <c r="F247" s="17"/>
      <c r="G247" s="50"/>
      <c r="H247" s="17"/>
      <c r="J247" s="117"/>
      <c r="K247" s="117"/>
    </row>
    <row r="248" spans="1:11" s="56" customFormat="1">
      <c r="A248" s="63"/>
      <c r="B248" s="12"/>
      <c r="C248" s="49"/>
      <c r="D248" s="17"/>
      <c r="E248" s="50"/>
      <c r="F248" s="17"/>
      <c r="G248" s="50"/>
      <c r="H248" s="17"/>
      <c r="J248" s="117"/>
      <c r="K248" s="117"/>
    </row>
    <row r="249" spans="1:11" s="56" customFormat="1" ht="15">
      <c r="A249" s="53"/>
      <c r="B249" s="273" t="s">
        <v>297</v>
      </c>
      <c r="C249" s="75" t="s">
        <v>296</v>
      </c>
      <c r="D249" s="16">
        <v>28.200000000000003</v>
      </c>
      <c r="E249" s="69" t="s">
        <v>16</v>
      </c>
      <c r="F249" s="78">
        <v>0</v>
      </c>
      <c r="G249" s="76" t="s">
        <v>17</v>
      </c>
      <c r="H249" s="71">
        <f>D249*F249</f>
        <v>0</v>
      </c>
      <c r="J249" s="117"/>
      <c r="K249" s="117"/>
    </row>
    <row r="250" spans="1:11" s="56" customFormat="1">
      <c r="A250" s="22"/>
      <c r="B250" s="23"/>
      <c r="C250" s="64"/>
      <c r="D250" s="27"/>
      <c r="E250" s="65"/>
      <c r="F250" s="66"/>
      <c r="G250" s="65"/>
      <c r="H250" s="27"/>
      <c r="J250" s="117"/>
      <c r="K250" s="117"/>
    </row>
    <row r="251" spans="1:11" s="56" customFormat="1">
      <c r="A251" s="22"/>
      <c r="B251" s="23"/>
      <c r="C251" s="64"/>
      <c r="D251" s="27"/>
      <c r="E251" s="65"/>
      <c r="F251" s="66"/>
      <c r="G251" s="65"/>
      <c r="H251" s="27"/>
      <c r="J251" s="117"/>
      <c r="K251" s="117"/>
    </row>
    <row r="252" spans="1:11" s="24" customFormat="1" ht="13.5" thickBot="1">
      <c r="A252" s="57"/>
      <c r="B252" s="28" t="s">
        <v>133</v>
      </c>
      <c r="C252" s="29"/>
      <c r="D252" s="29"/>
      <c r="E252" s="29"/>
      <c r="F252" s="58"/>
      <c r="G252" s="29"/>
      <c r="H252" s="59">
        <f>SUM(H130:H250)</f>
        <v>0</v>
      </c>
    </row>
    <row r="253" spans="1:11" s="56" customFormat="1" ht="13.5" thickTop="1">
      <c r="A253" s="267"/>
      <c r="B253" s="271"/>
      <c r="C253" s="165"/>
      <c r="D253" s="165"/>
      <c r="E253" s="165"/>
      <c r="F253" s="194"/>
      <c r="G253" s="165"/>
      <c r="H253" s="165"/>
      <c r="J253" s="117"/>
      <c r="K253" s="117"/>
    </row>
    <row r="254" spans="1:11" s="56" customFormat="1">
      <c r="A254" s="267"/>
      <c r="B254" s="271"/>
      <c r="C254" s="165"/>
      <c r="D254" s="165"/>
      <c r="E254" s="165"/>
      <c r="F254" s="194"/>
      <c r="G254" s="165"/>
      <c r="H254" s="165"/>
      <c r="J254" s="117"/>
      <c r="K254" s="117"/>
    </row>
    <row r="255" spans="1:11" s="56" customFormat="1">
      <c r="A255" s="267"/>
      <c r="B255" s="271"/>
      <c r="C255" s="165"/>
      <c r="D255" s="165"/>
      <c r="E255" s="165"/>
      <c r="F255" s="194"/>
      <c r="G255" s="165"/>
      <c r="H255" s="165"/>
      <c r="J255" s="117"/>
      <c r="K255" s="117"/>
    </row>
    <row r="256" spans="1:11" s="60" customFormat="1" ht="16.5">
      <c r="A256" s="61" t="s">
        <v>161</v>
      </c>
      <c r="B256" s="62" t="s">
        <v>278</v>
      </c>
      <c r="C256" s="62"/>
      <c r="D256" s="178"/>
      <c r="E256" s="178"/>
      <c r="F256" s="179"/>
      <c r="G256" s="178"/>
      <c r="H256" s="178"/>
    </row>
    <row r="257" spans="1:12" s="56" customFormat="1">
      <c r="A257" s="102"/>
      <c r="B257" s="103"/>
      <c r="C257" s="104"/>
      <c r="D257" s="164"/>
      <c r="E257" s="165"/>
      <c r="F257" s="106"/>
      <c r="G257" s="165"/>
      <c r="H257" s="105"/>
      <c r="J257" s="117"/>
      <c r="K257" s="117"/>
    </row>
    <row r="258" spans="1:12" s="56" customFormat="1">
      <c r="A258" s="22"/>
      <c r="B258" s="23" t="s">
        <v>134</v>
      </c>
      <c r="C258" s="64"/>
      <c r="D258" s="27"/>
      <c r="E258" s="65"/>
      <c r="F258" s="66"/>
      <c r="G258" s="65"/>
      <c r="H258" s="27"/>
      <c r="J258" s="117"/>
      <c r="K258" s="117"/>
    </row>
    <row r="259" spans="1:12" s="56" customFormat="1" ht="207.75" customHeight="1">
      <c r="A259" s="22"/>
      <c r="B259" s="23" t="s">
        <v>427</v>
      </c>
      <c r="C259" s="64"/>
      <c r="D259" s="27"/>
      <c r="E259" s="65"/>
      <c r="F259" s="66"/>
      <c r="G259" s="65"/>
      <c r="H259" s="27"/>
      <c r="J259" s="117"/>
      <c r="K259" s="117"/>
    </row>
    <row r="260" spans="1:12" s="56" customFormat="1">
      <c r="A260" s="22"/>
      <c r="B260" s="288"/>
      <c r="C260" s="64"/>
      <c r="D260" s="27"/>
      <c r="E260" s="65"/>
      <c r="F260" s="66"/>
      <c r="G260" s="65"/>
      <c r="H260" s="27"/>
      <c r="J260" s="117"/>
      <c r="K260" s="117"/>
    </row>
    <row r="261" spans="1:12" s="56" customFormat="1">
      <c r="A261" s="22"/>
      <c r="B261" s="23"/>
      <c r="C261" s="64"/>
      <c r="D261" s="27"/>
      <c r="E261" s="65"/>
      <c r="F261" s="66"/>
      <c r="G261" s="65"/>
      <c r="H261" s="27"/>
      <c r="J261" s="117"/>
      <c r="K261" s="117"/>
    </row>
    <row r="262" spans="1:12" s="56" customFormat="1" ht="114.75">
      <c r="A262" s="13" t="str">
        <f>$A$256&amp;""&amp;COUNTA(A$256:$A257)&amp;"."</f>
        <v>B4.1.</v>
      </c>
      <c r="B262" s="12" t="s">
        <v>558</v>
      </c>
      <c r="C262" s="49"/>
      <c r="D262" s="17"/>
      <c r="E262" s="50"/>
      <c r="F262" s="17"/>
      <c r="G262" s="50"/>
      <c r="H262" s="17"/>
      <c r="J262" s="117"/>
      <c r="K262" s="117"/>
    </row>
    <row r="263" spans="1:12" s="56" customFormat="1" ht="178.5">
      <c r="A263" s="13"/>
      <c r="B263" s="77" t="s">
        <v>358</v>
      </c>
      <c r="C263" s="49"/>
      <c r="D263" s="17"/>
      <c r="E263" s="50"/>
      <c r="F263" s="17"/>
      <c r="G263" s="50"/>
      <c r="H263" s="17"/>
      <c r="J263" s="117"/>
      <c r="K263" s="117"/>
    </row>
    <row r="264" spans="1:12" s="56" customFormat="1">
      <c r="A264" s="63"/>
      <c r="B264" s="12"/>
      <c r="C264" s="49"/>
      <c r="D264" s="17"/>
      <c r="E264" s="50"/>
      <c r="F264" s="17"/>
      <c r="G264" s="50"/>
      <c r="H264" s="17"/>
      <c r="J264" s="117"/>
      <c r="K264" s="117"/>
    </row>
    <row r="265" spans="1:12" s="131" customFormat="1">
      <c r="A265" s="22"/>
      <c r="B265" s="156" t="s">
        <v>279</v>
      </c>
      <c r="C265" s="75" t="s">
        <v>192</v>
      </c>
      <c r="D265" s="16">
        <v>5</v>
      </c>
      <c r="E265" s="76" t="s">
        <v>16</v>
      </c>
      <c r="F265" s="344">
        <v>0</v>
      </c>
      <c r="G265" s="76" t="s">
        <v>17</v>
      </c>
      <c r="H265" s="71">
        <f>D265*F265</f>
        <v>0</v>
      </c>
      <c r="I265" s="56"/>
      <c r="J265" s="138"/>
      <c r="K265" s="138"/>
      <c r="L265" s="132"/>
    </row>
    <row r="266" spans="1:12" s="56" customFormat="1">
      <c r="A266" s="63"/>
      <c r="B266" s="12"/>
      <c r="C266" s="49"/>
      <c r="D266" s="17"/>
      <c r="E266" s="50"/>
      <c r="F266" s="17"/>
      <c r="G266" s="50"/>
      <c r="H266" s="17"/>
      <c r="J266" s="117"/>
      <c r="K266" s="117"/>
    </row>
    <row r="267" spans="1:12" s="131" customFormat="1">
      <c r="A267" s="22"/>
      <c r="B267" s="156" t="s">
        <v>280</v>
      </c>
      <c r="C267" s="75" t="s">
        <v>192</v>
      </c>
      <c r="D267" s="16">
        <v>1</v>
      </c>
      <c r="E267" s="76" t="s">
        <v>16</v>
      </c>
      <c r="F267" s="344">
        <v>0</v>
      </c>
      <c r="G267" s="76" t="s">
        <v>17</v>
      </c>
      <c r="H267" s="71">
        <f>D267*F267</f>
        <v>0</v>
      </c>
      <c r="I267" s="56"/>
      <c r="J267" s="138"/>
      <c r="K267" s="138"/>
      <c r="L267" s="132"/>
    </row>
    <row r="268" spans="1:12" s="56" customFormat="1">
      <c r="A268" s="22"/>
      <c r="B268" s="23"/>
      <c r="C268" s="64"/>
      <c r="D268" s="27"/>
      <c r="E268" s="65"/>
      <c r="F268" s="66"/>
      <c r="G268" s="65"/>
      <c r="H268" s="27"/>
      <c r="J268" s="117"/>
      <c r="K268" s="117"/>
    </row>
    <row r="269" spans="1:12" s="56" customFormat="1">
      <c r="A269" s="22"/>
      <c r="B269" s="23"/>
      <c r="C269" s="64"/>
      <c r="D269" s="27"/>
      <c r="E269" s="65"/>
      <c r="F269" s="66"/>
      <c r="G269" s="65"/>
      <c r="H269" s="27"/>
      <c r="J269" s="117"/>
      <c r="K269" s="117"/>
    </row>
    <row r="270" spans="1:12" s="56" customFormat="1" ht="102">
      <c r="A270" s="13" t="str">
        <f>$A$256&amp;""&amp;COUNTA(A$256:$A265)&amp;"."</f>
        <v>B4.2.</v>
      </c>
      <c r="B270" s="12" t="s">
        <v>543</v>
      </c>
      <c r="C270" s="49"/>
      <c r="D270" s="17"/>
      <c r="E270" s="50"/>
      <c r="F270" s="17"/>
      <c r="G270" s="50"/>
      <c r="H270" s="17"/>
      <c r="J270" s="117"/>
      <c r="K270" s="117"/>
    </row>
    <row r="271" spans="1:12" s="56" customFormat="1">
      <c r="A271" s="13"/>
      <c r="B271" s="77"/>
      <c r="C271" s="49"/>
      <c r="D271" s="17"/>
      <c r="E271" s="50"/>
      <c r="F271" s="17"/>
      <c r="G271" s="50"/>
      <c r="H271" s="17"/>
      <c r="J271" s="117"/>
      <c r="K271" s="117"/>
    </row>
    <row r="272" spans="1:12" s="56" customFormat="1">
      <c r="A272" s="63"/>
      <c r="B272" s="12" t="s">
        <v>428</v>
      </c>
      <c r="C272" s="49"/>
      <c r="D272" s="17"/>
      <c r="E272" s="50"/>
      <c r="F272" s="17"/>
      <c r="G272" s="50"/>
      <c r="H272" s="17"/>
      <c r="J272" s="117"/>
      <c r="K272" s="117"/>
    </row>
    <row r="273" spans="1:12" s="131" customFormat="1">
      <c r="A273" s="22"/>
      <c r="B273" s="156" t="s">
        <v>281</v>
      </c>
      <c r="C273" s="75" t="s">
        <v>192</v>
      </c>
      <c r="D273" s="16">
        <v>1</v>
      </c>
      <c r="E273" s="76" t="s">
        <v>16</v>
      </c>
      <c r="F273" s="344">
        <v>0</v>
      </c>
      <c r="G273" s="76" t="s">
        <v>17</v>
      </c>
      <c r="H273" s="71">
        <f>D273*F273</f>
        <v>0</v>
      </c>
      <c r="I273" s="56"/>
      <c r="J273" s="138"/>
      <c r="K273" s="138"/>
      <c r="L273" s="132"/>
    </row>
    <row r="274" spans="1:12" s="56" customFormat="1">
      <c r="A274" s="63"/>
      <c r="B274" s="12"/>
      <c r="C274" s="49"/>
      <c r="D274" s="17"/>
      <c r="E274" s="50"/>
      <c r="F274" s="17"/>
      <c r="G274" s="50"/>
      <c r="H274" s="17"/>
      <c r="J274" s="117"/>
      <c r="K274" s="117"/>
    </row>
    <row r="275" spans="1:12" s="131" customFormat="1">
      <c r="A275" s="22"/>
      <c r="B275" s="156" t="s">
        <v>282</v>
      </c>
      <c r="C275" s="75" t="s">
        <v>192</v>
      </c>
      <c r="D275" s="16">
        <v>1</v>
      </c>
      <c r="E275" s="76" t="s">
        <v>16</v>
      </c>
      <c r="F275" s="344">
        <v>0</v>
      </c>
      <c r="G275" s="76" t="s">
        <v>17</v>
      </c>
      <c r="H275" s="71">
        <f>D275*F275</f>
        <v>0</v>
      </c>
      <c r="I275" s="56"/>
      <c r="J275" s="138"/>
      <c r="K275" s="138"/>
      <c r="L275" s="132"/>
    </row>
    <row r="276" spans="1:12" s="56" customFormat="1">
      <c r="A276" s="22"/>
      <c r="B276" s="23"/>
      <c r="C276" s="64"/>
      <c r="D276" s="27"/>
      <c r="E276" s="65"/>
      <c r="F276" s="66"/>
      <c r="G276" s="65"/>
      <c r="H276" s="27"/>
      <c r="J276" s="117"/>
      <c r="K276" s="117"/>
    </row>
    <row r="277" spans="1:12" s="56" customFormat="1">
      <c r="A277" s="22"/>
      <c r="B277" s="23"/>
      <c r="C277" s="64"/>
      <c r="D277" s="27"/>
      <c r="E277" s="65"/>
      <c r="F277" s="66"/>
      <c r="G277" s="65"/>
      <c r="H277" s="27"/>
      <c r="J277" s="117"/>
      <c r="K277" s="117"/>
    </row>
    <row r="278" spans="1:12" s="56" customFormat="1" ht="127.5">
      <c r="A278" s="13" t="str">
        <f>$A$256&amp;""&amp;COUNTA(A$256:$A273)&amp;"."</f>
        <v>B4.3.</v>
      </c>
      <c r="B278" s="12" t="s">
        <v>542</v>
      </c>
      <c r="C278" s="49"/>
      <c r="D278" s="17"/>
      <c r="E278" s="50"/>
      <c r="F278" s="17"/>
      <c r="G278" s="50"/>
      <c r="H278" s="17"/>
      <c r="J278" s="117"/>
      <c r="K278" s="117"/>
    </row>
    <row r="279" spans="1:12" s="56" customFormat="1" ht="153">
      <c r="A279" s="13"/>
      <c r="B279" s="77" t="s">
        <v>360</v>
      </c>
      <c r="C279" s="49"/>
      <c r="D279" s="17"/>
      <c r="E279" s="50"/>
      <c r="F279" s="17"/>
      <c r="G279" s="50"/>
      <c r="H279" s="17"/>
      <c r="J279" s="117"/>
      <c r="K279" s="117"/>
    </row>
    <row r="280" spans="1:12" s="56" customFormat="1">
      <c r="A280" s="63"/>
      <c r="B280" s="12"/>
      <c r="C280" s="49"/>
      <c r="D280" s="17"/>
      <c r="E280" s="50"/>
      <c r="F280" s="17"/>
      <c r="G280" s="50"/>
      <c r="H280" s="17"/>
      <c r="J280" s="117"/>
      <c r="K280" s="117"/>
    </row>
    <row r="281" spans="1:12" s="131" customFormat="1">
      <c r="A281" s="22"/>
      <c r="B281" s="156" t="s">
        <v>359</v>
      </c>
      <c r="C281" s="75" t="s">
        <v>192</v>
      </c>
      <c r="D281" s="16">
        <v>1</v>
      </c>
      <c r="E281" s="76" t="s">
        <v>16</v>
      </c>
      <c r="F281" s="344">
        <v>0</v>
      </c>
      <c r="G281" s="76" t="s">
        <v>17</v>
      </c>
      <c r="H281" s="71">
        <f>D281*F281</f>
        <v>0</v>
      </c>
      <c r="I281" s="56"/>
      <c r="J281" s="138"/>
      <c r="K281" s="138"/>
      <c r="L281" s="132"/>
    </row>
    <row r="282" spans="1:12" s="56" customFormat="1">
      <c r="A282" s="22"/>
      <c r="B282" s="23"/>
      <c r="C282" s="64"/>
      <c r="D282" s="27"/>
      <c r="E282" s="65"/>
      <c r="F282" s="66"/>
      <c r="G282" s="65"/>
      <c r="H282" s="27"/>
      <c r="J282" s="117"/>
      <c r="K282" s="117"/>
    </row>
    <row r="283" spans="1:12" s="56" customFormat="1">
      <c r="A283" s="22"/>
      <c r="B283" s="23"/>
      <c r="C283" s="64"/>
      <c r="D283" s="27"/>
      <c r="E283" s="65"/>
      <c r="F283" s="66"/>
      <c r="G283" s="65"/>
      <c r="H283" s="27"/>
      <c r="J283" s="117"/>
      <c r="K283" s="117"/>
    </row>
    <row r="284" spans="1:12" s="56" customFormat="1" ht="140.25">
      <c r="A284" s="13" t="str">
        <f>$A$256&amp;""&amp;COUNTA(A$256:$A279)&amp;"."</f>
        <v>B4.4.</v>
      </c>
      <c r="B284" s="12" t="s">
        <v>541</v>
      </c>
      <c r="C284" s="49"/>
      <c r="D284" s="17"/>
      <c r="E284" s="50"/>
      <c r="F284" s="17"/>
      <c r="G284" s="50"/>
      <c r="H284" s="17"/>
      <c r="J284" s="117"/>
      <c r="K284" s="117"/>
    </row>
    <row r="285" spans="1:12" s="56" customFormat="1" ht="140.25">
      <c r="A285" s="13"/>
      <c r="B285" s="77" t="s">
        <v>361</v>
      </c>
      <c r="C285" s="49"/>
      <c r="D285" s="17"/>
      <c r="E285" s="50"/>
      <c r="F285" s="17"/>
      <c r="G285" s="50"/>
      <c r="H285" s="17"/>
      <c r="J285" s="117"/>
      <c r="K285" s="117"/>
    </row>
    <row r="286" spans="1:12" s="56" customFormat="1">
      <c r="A286" s="63"/>
      <c r="B286" s="12"/>
      <c r="C286" s="49"/>
      <c r="D286" s="17"/>
      <c r="E286" s="50"/>
      <c r="F286" s="17"/>
      <c r="G286" s="50"/>
      <c r="H286" s="17"/>
      <c r="J286" s="117"/>
      <c r="K286" s="117"/>
    </row>
    <row r="287" spans="1:12" s="131" customFormat="1">
      <c r="A287" s="22"/>
      <c r="B287" s="156" t="s">
        <v>564</v>
      </c>
      <c r="C287" s="75" t="s">
        <v>192</v>
      </c>
      <c r="D287" s="16">
        <v>1</v>
      </c>
      <c r="E287" s="76" t="s">
        <v>16</v>
      </c>
      <c r="F287" s="344">
        <v>0</v>
      </c>
      <c r="G287" s="76" t="s">
        <v>17</v>
      </c>
      <c r="H287" s="71">
        <f>D287*F287</f>
        <v>0</v>
      </c>
      <c r="I287" s="56"/>
      <c r="J287" s="138"/>
      <c r="K287" s="138"/>
      <c r="L287" s="132"/>
    </row>
    <row r="288" spans="1:12" s="56" customFormat="1">
      <c r="A288" s="22"/>
      <c r="B288" s="23"/>
      <c r="C288" s="64"/>
      <c r="D288" s="27"/>
      <c r="E288" s="65"/>
      <c r="F288" s="66"/>
      <c r="G288" s="65"/>
      <c r="H288" s="27"/>
      <c r="J288" s="117"/>
      <c r="K288" s="117"/>
    </row>
    <row r="289" spans="1:12" s="56" customFormat="1">
      <c r="A289" s="22"/>
      <c r="B289" s="23"/>
      <c r="C289" s="64"/>
      <c r="D289" s="27"/>
      <c r="E289" s="65"/>
      <c r="F289" s="66"/>
      <c r="G289" s="65"/>
      <c r="H289" s="27"/>
      <c r="J289" s="117"/>
      <c r="K289" s="117"/>
    </row>
    <row r="290" spans="1:12" s="56" customFormat="1" ht="165.75">
      <c r="A290" s="13" t="str">
        <f>$A$256&amp;""&amp;COUNTA(A$256:$A285)&amp;"."</f>
        <v>B4.5.</v>
      </c>
      <c r="B290" s="12" t="s">
        <v>539</v>
      </c>
      <c r="C290" s="49"/>
      <c r="D290" s="17"/>
      <c r="E290" s="50"/>
      <c r="F290" s="17"/>
      <c r="G290" s="50"/>
      <c r="H290" s="17"/>
      <c r="J290" s="117"/>
      <c r="K290" s="117"/>
    </row>
    <row r="291" spans="1:12" s="56" customFormat="1" ht="165.75">
      <c r="A291" s="63"/>
      <c r="B291" s="77" t="s">
        <v>362</v>
      </c>
      <c r="C291" s="49"/>
      <c r="D291" s="17"/>
      <c r="E291" s="50"/>
      <c r="F291" s="17"/>
      <c r="G291" s="50"/>
      <c r="H291" s="17"/>
      <c r="J291" s="117"/>
      <c r="K291" s="117"/>
    </row>
    <row r="292" spans="1:12" s="56" customFormat="1">
      <c r="A292" s="63"/>
      <c r="B292" s="12"/>
      <c r="C292" s="49"/>
      <c r="D292" s="17"/>
      <c r="E292" s="50"/>
      <c r="F292" s="17"/>
      <c r="G292" s="50"/>
      <c r="H292" s="17"/>
      <c r="J292" s="117"/>
      <c r="K292" s="117"/>
    </row>
    <row r="293" spans="1:12" s="56" customFormat="1">
      <c r="A293" s="22"/>
      <c r="B293" s="118" t="s">
        <v>563</v>
      </c>
      <c r="C293" s="75" t="s">
        <v>25</v>
      </c>
      <c r="D293" s="16">
        <v>1</v>
      </c>
      <c r="E293" s="76" t="s">
        <v>16</v>
      </c>
      <c r="F293" s="344">
        <v>0</v>
      </c>
      <c r="G293" s="76" t="s">
        <v>17</v>
      </c>
      <c r="H293" s="71">
        <f>D293*F293</f>
        <v>0</v>
      </c>
      <c r="J293" s="117"/>
      <c r="K293" s="117"/>
      <c r="L293" s="126"/>
    </row>
    <row r="294" spans="1:12" s="56" customFormat="1">
      <c r="A294" s="22"/>
      <c r="B294" s="23"/>
      <c r="C294" s="64"/>
      <c r="D294" s="27"/>
      <c r="E294" s="65"/>
      <c r="F294" s="66"/>
      <c r="G294" s="65"/>
      <c r="H294" s="27"/>
      <c r="J294" s="117"/>
      <c r="K294" s="117"/>
    </row>
    <row r="295" spans="1:12" s="56" customFormat="1">
      <c r="A295" s="22"/>
      <c r="B295" s="23"/>
      <c r="C295" s="64"/>
      <c r="D295" s="27"/>
      <c r="E295" s="65"/>
      <c r="F295" s="66"/>
      <c r="G295" s="65"/>
      <c r="H295" s="27"/>
      <c r="J295" s="117"/>
      <c r="K295" s="117"/>
    </row>
    <row r="296" spans="1:12" s="56" customFormat="1" ht="165.75">
      <c r="A296" s="13" t="str">
        <f>$A$256&amp;""&amp;COUNTA(A$256:$A291)&amp;"."</f>
        <v>B4.6.</v>
      </c>
      <c r="B296" s="12" t="s">
        <v>540</v>
      </c>
      <c r="C296" s="49"/>
      <c r="D296" s="17"/>
      <c r="E296" s="50"/>
      <c r="F296" s="17"/>
      <c r="G296" s="50"/>
      <c r="H296" s="17"/>
      <c r="J296" s="117"/>
      <c r="K296" s="117"/>
    </row>
    <row r="297" spans="1:12" s="56" customFormat="1" ht="153">
      <c r="A297" s="63"/>
      <c r="B297" s="77" t="s">
        <v>364</v>
      </c>
      <c r="C297" s="49"/>
      <c r="D297" s="17"/>
      <c r="E297" s="50"/>
      <c r="F297" s="17"/>
      <c r="G297" s="50"/>
      <c r="H297" s="17"/>
      <c r="J297" s="117"/>
      <c r="K297" s="117"/>
    </row>
    <row r="298" spans="1:12" s="56" customFormat="1">
      <c r="A298" s="63"/>
      <c r="B298" s="12"/>
      <c r="C298" s="49"/>
      <c r="D298" s="17"/>
      <c r="E298" s="50"/>
      <c r="F298" s="17"/>
      <c r="G298" s="50"/>
      <c r="H298" s="17"/>
      <c r="J298" s="117"/>
      <c r="K298" s="117"/>
    </row>
    <row r="299" spans="1:12" s="56" customFormat="1">
      <c r="A299" s="22"/>
      <c r="B299" s="118" t="s">
        <v>363</v>
      </c>
      <c r="C299" s="75" t="s">
        <v>25</v>
      </c>
      <c r="D299" s="16">
        <v>1</v>
      </c>
      <c r="E299" s="76" t="s">
        <v>16</v>
      </c>
      <c r="F299" s="344">
        <v>0</v>
      </c>
      <c r="G299" s="76" t="s">
        <v>17</v>
      </c>
      <c r="H299" s="71">
        <f>D299*F299</f>
        <v>0</v>
      </c>
      <c r="J299" s="117"/>
      <c r="K299" s="117"/>
      <c r="L299" s="126"/>
    </row>
    <row r="300" spans="1:12" s="56" customFormat="1">
      <c r="A300" s="22"/>
      <c r="B300" s="23"/>
      <c r="C300" s="64"/>
      <c r="D300" s="27"/>
      <c r="E300" s="65"/>
      <c r="F300" s="66"/>
      <c r="G300" s="65"/>
      <c r="H300" s="27"/>
      <c r="J300" s="117"/>
      <c r="K300" s="117"/>
    </row>
    <row r="301" spans="1:12" s="24" customFormat="1" ht="13.5" thickBot="1">
      <c r="A301" s="57"/>
      <c r="B301" s="28" t="s">
        <v>232</v>
      </c>
      <c r="C301" s="29"/>
      <c r="D301" s="29"/>
      <c r="E301" s="29"/>
      <c r="F301" s="58"/>
      <c r="G301" s="29"/>
      <c r="H301" s="59">
        <f>SUM(H255:H300)</f>
        <v>0</v>
      </c>
    </row>
    <row r="302" spans="1:12" s="56" customFormat="1" ht="13.5" thickTop="1">
      <c r="A302" s="289"/>
      <c r="B302" s="290"/>
      <c r="C302" s="165"/>
      <c r="D302" s="165"/>
      <c r="E302" s="165"/>
      <c r="F302" s="194"/>
      <c r="G302" s="165"/>
      <c r="H302" s="291"/>
      <c r="J302" s="117"/>
      <c r="K302" s="117"/>
    </row>
    <row r="303" spans="1:12" s="56" customFormat="1">
      <c r="A303" s="289"/>
      <c r="B303" s="290"/>
      <c r="C303" s="165"/>
      <c r="D303" s="165"/>
      <c r="E303" s="165"/>
      <c r="F303" s="194"/>
      <c r="G303" s="165"/>
      <c r="H303" s="291"/>
      <c r="J303" s="117"/>
      <c r="K303" s="117"/>
    </row>
    <row r="304" spans="1:12" s="56" customFormat="1">
      <c r="A304" s="289"/>
      <c r="B304" s="290"/>
      <c r="C304" s="165"/>
      <c r="D304" s="165"/>
      <c r="E304" s="165"/>
      <c r="F304" s="194"/>
      <c r="G304" s="165"/>
      <c r="H304" s="291"/>
      <c r="J304" s="117"/>
      <c r="K304" s="117"/>
    </row>
    <row r="305" spans="1:11" s="24" customFormat="1">
      <c r="A305" s="143" t="s">
        <v>203</v>
      </c>
      <c r="B305" s="144" t="s">
        <v>61</v>
      </c>
      <c r="C305" s="144"/>
      <c r="D305" s="145"/>
      <c r="E305" s="145"/>
      <c r="F305" s="146"/>
      <c r="G305" s="145"/>
      <c r="H305" s="145"/>
    </row>
    <row r="306" spans="1:11" s="56" customFormat="1">
      <c r="A306" s="102"/>
      <c r="B306" s="103"/>
      <c r="C306" s="104"/>
      <c r="D306" s="164"/>
      <c r="E306" s="165"/>
      <c r="F306" s="106"/>
      <c r="G306" s="165"/>
      <c r="H306" s="105"/>
      <c r="J306" s="117"/>
      <c r="K306" s="117"/>
    </row>
    <row r="307" spans="1:11" s="56" customFormat="1">
      <c r="A307" s="22"/>
      <c r="B307" s="23" t="s">
        <v>134</v>
      </c>
      <c r="C307" s="64"/>
      <c r="D307" s="27"/>
      <c r="E307" s="65"/>
      <c r="F307" s="66"/>
      <c r="G307" s="65"/>
      <c r="H307" s="27"/>
      <c r="J307" s="117"/>
      <c r="K307" s="117"/>
    </row>
    <row r="308" spans="1:11" s="56" customFormat="1" ht="178.5">
      <c r="A308" s="22"/>
      <c r="B308" s="23" t="s">
        <v>366</v>
      </c>
      <c r="C308" s="64"/>
      <c r="D308" s="27"/>
      <c r="E308" s="65"/>
      <c r="F308" s="66"/>
      <c r="G308" s="65"/>
      <c r="H308" s="27"/>
      <c r="J308" s="117"/>
      <c r="K308" s="117"/>
    </row>
    <row r="309" spans="1:11" s="56" customFormat="1">
      <c r="A309" s="22"/>
      <c r="B309" s="23"/>
      <c r="C309" s="64"/>
      <c r="D309" s="27"/>
      <c r="E309" s="65"/>
      <c r="F309" s="66"/>
      <c r="G309" s="65"/>
      <c r="H309" s="27"/>
      <c r="J309" s="117"/>
      <c r="K309" s="117"/>
    </row>
    <row r="310" spans="1:11" s="56" customFormat="1" ht="38.25">
      <c r="A310" s="13" t="str">
        <f>$A$305&amp;""&amp;COUNTA(A$305:$A307)&amp;"."</f>
        <v>B5.1.</v>
      </c>
      <c r="B310" s="12" t="s">
        <v>275</v>
      </c>
      <c r="C310" s="49"/>
      <c r="D310" s="17"/>
      <c r="E310" s="50"/>
      <c r="F310" s="17"/>
      <c r="G310" s="50"/>
      <c r="H310" s="17"/>
      <c r="J310" s="117"/>
      <c r="K310" s="117"/>
    </row>
    <row r="311" spans="1:11" s="56" customFormat="1" ht="153">
      <c r="A311" s="63"/>
      <c r="B311" s="77" t="s">
        <v>365</v>
      </c>
      <c r="C311" s="49"/>
      <c r="D311" s="17"/>
      <c r="E311" s="50"/>
      <c r="F311" s="17"/>
      <c r="G311" s="50"/>
      <c r="H311" s="17"/>
      <c r="J311" s="117"/>
      <c r="K311" s="117"/>
    </row>
    <row r="312" spans="1:11" s="56" customFormat="1">
      <c r="A312" s="63"/>
      <c r="B312" s="12"/>
      <c r="C312" s="49"/>
      <c r="D312" s="17"/>
      <c r="E312" s="50"/>
      <c r="F312" s="17"/>
      <c r="G312" s="50"/>
      <c r="H312" s="17"/>
      <c r="J312" s="117"/>
      <c r="K312" s="117"/>
    </row>
    <row r="313" spans="1:11" s="56" customFormat="1">
      <c r="A313" s="22"/>
      <c r="B313" s="156" t="s">
        <v>274</v>
      </c>
      <c r="C313" s="75" t="s">
        <v>25</v>
      </c>
      <c r="D313" s="16">
        <v>5</v>
      </c>
      <c r="E313" s="76" t="s">
        <v>16</v>
      </c>
      <c r="F313" s="78">
        <v>0</v>
      </c>
      <c r="G313" s="76" t="s">
        <v>17</v>
      </c>
      <c r="H313" s="71">
        <f>D313*F313</f>
        <v>0</v>
      </c>
      <c r="J313" s="117"/>
      <c r="K313" s="117"/>
    </row>
    <row r="314" spans="1:11" s="56" customFormat="1">
      <c r="A314" s="22"/>
      <c r="B314" s="23"/>
      <c r="C314" s="64"/>
      <c r="D314" s="27"/>
      <c r="E314" s="65"/>
      <c r="F314" s="66"/>
      <c r="G314" s="65"/>
      <c r="H314" s="27"/>
      <c r="J314" s="117"/>
      <c r="K314" s="117"/>
    </row>
    <row r="315" spans="1:11" s="56" customFormat="1">
      <c r="A315" s="22"/>
      <c r="B315" s="23"/>
      <c r="C315" s="64"/>
      <c r="D315" s="27"/>
      <c r="E315" s="65"/>
      <c r="F315" s="66"/>
      <c r="G315" s="65"/>
      <c r="H315" s="27"/>
      <c r="J315" s="117"/>
      <c r="K315" s="117"/>
    </row>
    <row r="316" spans="1:11" s="56" customFormat="1" ht="38.25">
      <c r="A316" s="13" t="str">
        <f>$A$305&amp;""&amp;COUNTA(A$305:$A313)&amp;"."</f>
        <v>B5.2.</v>
      </c>
      <c r="B316" s="12" t="s">
        <v>275</v>
      </c>
      <c r="C316" s="49"/>
      <c r="D316" s="17"/>
      <c r="E316" s="50"/>
      <c r="F316" s="17"/>
      <c r="G316" s="50"/>
      <c r="H316" s="17"/>
      <c r="J316" s="117"/>
      <c r="K316" s="117"/>
    </row>
    <row r="317" spans="1:11" s="56" customFormat="1" ht="153">
      <c r="A317" s="63"/>
      <c r="B317" s="77" t="s">
        <v>365</v>
      </c>
      <c r="C317" s="49"/>
      <c r="D317" s="17"/>
      <c r="E317" s="50"/>
      <c r="F317" s="17"/>
      <c r="G317" s="50"/>
      <c r="H317" s="17"/>
      <c r="J317" s="117"/>
      <c r="K317" s="117"/>
    </row>
    <row r="318" spans="1:11" s="56" customFormat="1">
      <c r="A318" s="63"/>
      <c r="B318" s="12"/>
      <c r="C318" s="49"/>
      <c r="D318" s="17"/>
      <c r="E318" s="50"/>
      <c r="F318" s="17"/>
      <c r="G318" s="50"/>
      <c r="H318" s="17"/>
      <c r="J318" s="117"/>
      <c r="K318" s="117"/>
    </row>
    <row r="319" spans="1:11" s="56" customFormat="1">
      <c r="A319" s="22"/>
      <c r="B319" s="156" t="s">
        <v>276</v>
      </c>
      <c r="C319" s="75" t="s">
        <v>25</v>
      </c>
      <c r="D319" s="16">
        <v>2</v>
      </c>
      <c r="E319" s="76" t="s">
        <v>16</v>
      </c>
      <c r="F319" s="78">
        <v>0</v>
      </c>
      <c r="G319" s="76" t="s">
        <v>17</v>
      </c>
      <c r="H319" s="71">
        <f>D319*F319</f>
        <v>0</v>
      </c>
      <c r="J319" s="117"/>
      <c r="K319" s="117"/>
    </row>
    <row r="320" spans="1:11" s="56" customFormat="1">
      <c r="A320" s="22"/>
      <c r="B320" s="23"/>
      <c r="C320" s="64"/>
      <c r="D320" s="27"/>
      <c r="E320" s="65"/>
      <c r="F320" s="66"/>
      <c r="G320" s="65"/>
      <c r="H320" s="27"/>
      <c r="J320" s="117"/>
      <c r="K320" s="117"/>
    </row>
    <row r="321" spans="1:11" s="56" customFormat="1">
      <c r="A321" s="22"/>
      <c r="B321" s="23"/>
      <c r="C321" s="64"/>
      <c r="D321" s="27"/>
      <c r="E321" s="65"/>
      <c r="F321" s="66"/>
      <c r="G321" s="65"/>
      <c r="H321" s="27"/>
      <c r="J321" s="117"/>
      <c r="K321" s="117"/>
    </row>
    <row r="322" spans="1:11" s="56" customFormat="1" ht="13.5" thickBot="1">
      <c r="A322" s="57"/>
      <c r="B322" s="28" t="s">
        <v>277</v>
      </c>
      <c r="C322" s="29"/>
      <c r="D322" s="29"/>
      <c r="E322" s="29"/>
      <c r="F322" s="58"/>
      <c r="G322" s="29"/>
      <c r="H322" s="59">
        <f>SUM(H310:H321)</f>
        <v>0</v>
      </c>
      <c r="J322" s="117"/>
      <c r="K322" s="117"/>
    </row>
    <row r="323" spans="1:11" s="56" customFormat="1" ht="13.5" thickTop="1">
      <c r="A323" s="267"/>
      <c r="B323" s="271"/>
      <c r="C323" s="165"/>
      <c r="D323" s="165"/>
      <c r="E323" s="165"/>
      <c r="F323" s="194"/>
      <c r="G323" s="165"/>
      <c r="H323" s="165"/>
      <c r="J323" s="117"/>
      <c r="K323" s="117"/>
    </row>
    <row r="324" spans="1:11" s="56" customFormat="1">
      <c r="A324" s="289"/>
      <c r="B324" s="290"/>
      <c r="C324" s="165"/>
      <c r="D324" s="165"/>
      <c r="E324" s="165"/>
      <c r="F324" s="194"/>
      <c r="G324" s="165"/>
      <c r="H324" s="291"/>
      <c r="J324" s="117"/>
      <c r="K324" s="117"/>
    </row>
    <row r="325" spans="1:11" s="56" customFormat="1">
      <c r="A325" s="289"/>
      <c r="B325" s="290"/>
      <c r="C325" s="165"/>
      <c r="D325" s="165"/>
      <c r="E325" s="165"/>
      <c r="F325" s="194"/>
      <c r="G325" s="165"/>
      <c r="H325" s="291"/>
      <c r="J325" s="117"/>
      <c r="K325" s="117"/>
    </row>
    <row r="326" spans="1:11" s="24" customFormat="1" ht="15.75">
      <c r="A326" s="150" t="s">
        <v>204</v>
      </c>
      <c r="B326" s="144" t="s">
        <v>71</v>
      </c>
      <c r="C326" s="144"/>
      <c r="D326" s="145"/>
      <c r="E326" s="145"/>
      <c r="F326" s="146"/>
      <c r="G326" s="145"/>
      <c r="H326" s="145"/>
    </row>
    <row r="327" spans="1:11" s="24" customFormat="1">
      <c r="A327" s="102"/>
      <c r="B327" s="103"/>
      <c r="C327" s="104"/>
      <c r="D327" s="164"/>
      <c r="E327" s="165"/>
      <c r="F327" s="106"/>
      <c r="G327" s="165"/>
      <c r="H327" s="105"/>
    </row>
    <row r="328" spans="1:11" s="24" customFormat="1">
      <c r="A328" s="22"/>
      <c r="B328" s="23" t="s">
        <v>12</v>
      </c>
      <c r="C328" s="64"/>
      <c r="D328" s="27"/>
      <c r="E328" s="65"/>
      <c r="F328" s="66"/>
      <c r="G328" s="65"/>
      <c r="H328" s="27"/>
    </row>
    <row r="329" spans="1:11" s="56" customFormat="1" ht="140.25">
      <c r="A329" s="22"/>
      <c r="B329" s="23" t="s">
        <v>138</v>
      </c>
      <c r="C329" s="64"/>
      <c r="D329" s="27"/>
      <c r="E329" s="65"/>
      <c r="F329" s="66"/>
      <c r="G329" s="65"/>
      <c r="H329" s="27"/>
      <c r="J329" s="117"/>
      <c r="K329" s="117"/>
    </row>
    <row r="330" spans="1:11" s="56" customFormat="1">
      <c r="A330" s="22"/>
      <c r="B330" s="23"/>
      <c r="C330" s="64"/>
      <c r="D330" s="27"/>
      <c r="E330" s="65"/>
      <c r="F330" s="66"/>
      <c r="G330" s="65"/>
      <c r="H330" s="27"/>
      <c r="J330" s="117"/>
      <c r="K330" s="117"/>
    </row>
    <row r="331" spans="1:11" s="56" customFormat="1">
      <c r="A331" s="22"/>
      <c r="B331" s="23"/>
      <c r="C331" s="64"/>
      <c r="D331" s="27"/>
      <c r="E331" s="65"/>
      <c r="F331" s="66"/>
      <c r="G331" s="65"/>
      <c r="H331" s="27"/>
      <c r="J331" s="117"/>
      <c r="K331" s="117"/>
    </row>
    <row r="332" spans="1:11" s="56" customFormat="1" ht="51">
      <c r="A332" s="13" t="str">
        <f>$A$326&amp;""&amp;COUNTA(A$326:$A330)&amp;"."</f>
        <v>B6.1.</v>
      </c>
      <c r="B332" s="12" t="s">
        <v>319</v>
      </c>
      <c r="C332" s="49"/>
      <c r="D332" s="17"/>
      <c r="E332" s="50"/>
      <c r="F332" s="17"/>
      <c r="G332" s="50"/>
      <c r="H332" s="17"/>
      <c r="J332" s="117"/>
      <c r="K332" s="117"/>
    </row>
    <row r="333" spans="1:11" s="56" customFormat="1" ht="51">
      <c r="A333" s="63"/>
      <c r="B333" s="345" t="s">
        <v>320</v>
      </c>
      <c r="C333" s="49"/>
      <c r="D333" s="17"/>
      <c r="E333" s="50"/>
      <c r="F333" s="17"/>
      <c r="G333" s="50"/>
      <c r="H333" s="17"/>
      <c r="J333" s="117"/>
      <c r="K333" s="117"/>
    </row>
    <row r="334" spans="1:11" s="56" customFormat="1" ht="25.5">
      <c r="A334" s="63"/>
      <c r="B334" s="345" t="s">
        <v>321</v>
      </c>
      <c r="C334" s="49"/>
      <c r="D334" s="17"/>
      <c r="E334" s="50"/>
      <c r="F334" s="17"/>
      <c r="G334" s="50"/>
      <c r="H334" s="17"/>
      <c r="J334" s="117"/>
      <c r="K334" s="117"/>
    </row>
    <row r="335" spans="1:11" s="56" customFormat="1">
      <c r="A335" s="63"/>
      <c r="B335" s="12"/>
      <c r="C335" s="49"/>
      <c r="D335" s="17"/>
      <c r="E335" s="50"/>
      <c r="F335" s="17"/>
      <c r="G335" s="50"/>
      <c r="H335" s="17"/>
      <c r="J335" s="117"/>
      <c r="K335" s="117"/>
    </row>
    <row r="336" spans="1:11" s="56" customFormat="1">
      <c r="A336" s="63"/>
      <c r="B336" s="12" t="s">
        <v>315</v>
      </c>
      <c r="C336" s="49"/>
      <c r="D336" s="17"/>
      <c r="E336" s="50"/>
      <c r="F336" s="17"/>
      <c r="G336" s="50"/>
      <c r="H336" s="17"/>
      <c r="J336" s="117"/>
      <c r="K336" s="117"/>
    </row>
    <row r="337" spans="1:11" s="56" customFormat="1">
      <c r="A337" s="63"/>
      <c r="B337" s="12"/>
      <c r="C337" s="49"/>
      <c r="D337" s="17"/>
      <c r="E337" s="50"/>
      <c r="F337" s="17"/>
      <c r="G337" s="50"/>
      <c r="H337" s="17"/>
      <c r="J337" s="117"/>
      <c r="K337" s="117"/>
    </row>
    <row r="338" spans="1:11" s="52" customFormat="1">
      <c r="A338" s="53"/>
      <c r="B338" s="34" t="s">
        <v>316</v>
      </c>
      <c r="C338" s="72" t="s">
        <v>25</v>
      </c>
      <c r="D338" s="16">
        <v>2</v>
      </c>
      <c r="E338" s="69" t="s">
        <v>16</v>
      </c>
      <c r="F338" s="346">
        <v>0</v>
      </c>
      <c r="G338" s="69" t="s">
        <v>17</v>
      </c>
      <c r="H338" s="71">
        <f>D338*F338</f>
        <v>0</v>
      </c>
    </row>
    <row r="339" spans="1:11" s="56" customFormat="1">
      <c r="A339" s="22"/>
      <c r="B339" s="23"/>
      <c r="C339" s="64"/>
      <c r="D339" s="27"/>
      <c r="E339" s="65"/>
      <c r="F339" s="66"/>
      <c r="G339" s="65"/>
      <c r="H339" s="27"/>
      <c r="J339" s="117"/>
      <c r="K339" s="117"/>
    </row>
    <row r="340" spans="1:11" s="56" customFormat="1">
      <c r="A340" s="22"/>
      <c r="B340" s="23"/>
      <c r="C340" s="64"/>
      <c r="D340" s="27"/>
      <c r="E340" s="65"/>
      <c r="F340" s="66"/>
      <c r="G340" s="65"/>
      <c r="H340" s="27"/>
      <c r="J340" s="117"/>
      <c r="K340" s="117"/>
    </row>
    <row r="341" spans="1:11" s="56" customFormat="1" ht="51">
      <c r="A341" s="13" t="str">
        <f>$A$326&amp;""&amp;COUNTA(A$326:$A340)&amp;"."</f>
        <v>B6.2.</v>
      </c>
      <c r="B341" s="12" t="s">
        <v>314</v>
      </c>
      <c r="C341" s="49"/>
      <c r="D341" s="17"/>
      <c r="E341" s="50"/>
      <c r="F341" s="17"/>
      <c r="G341" s="50"/>
      <c r="H341" s="17"/>
      <c r="J341" s="117"/>
      <c r="K341" s="117"/>
    </row>
    <row r="342" spans="1:11" s="56" customFormat="1" ht="63.75">
      <c r="A342" s="63"/>
      <c r="B342" s="345" t="s">
        <v>317</v>
      </c>
      <c r="C342" s="49"/>
      <c r="D342" s="17"/>
      <c r="E342" s="50"/>
      <c r="F342" s="17"/>
      <c r="G342" s="50"/>
      <c r="H342" s="17"/>
      <c r="J342" s="117"/>
      <c r="K342" s="117"/>
    </row>
    <row r="343" spans="1:11" s="56" customFormat="1" ht="126">
      <c r="A343" s="63"/>
      <c r="B343" s="345" t="s">
        <v>441</v>
      </c>
      <c r="C343" s="49"/>
      <c r="D343" s="17"/>
      <c r="E343" s="50"/>
      <c r="F343" s="17"/>
      <c r="G343" s="50"/>
      <c r="H343" s="17"/>
      <c r="J343" s="117"/>
      <c r="K343" s="117"/>
    </row>
    <row r="344" spans="1:11" s="56" customFormat="1">
      <c r="A344" s="63"/>
      <c r="B344" s="12"/>
      <c r="C344" s="49"/>
      <c r="D344" s="17"/>
      <c r="E344" s="50"/>
      <c r="F344" s="17"/>
      <c r="G344" s="50"/>
      <c r="H344" s="17"/>
      <c r="J344" s="117"/>
      <c r="K344" s="117"/>
    </row>
    <row r="345" spans="1:11" s="56" customFormat="1">
      <c r="A345" s="63"/>
      <c r="B345" s="12" t="s">
        <v>309</v>
      </c>
      <c r="C345" s="49"/>
      <c r="D345" s="17"/>
      <c r="E345" s="50"/>
      <c r="F345" s="17"/>
      <c r="G345" s="50"/>
      <c r="H345" s="17"/>
      <c r="J345" s="117"/>
      <c r="K345" s="117"/>
    </row>
    <row r="346" spans="1:11" s="56" customFormat="1">
      <c r="A346" s="63"/>
      <c r="B346" s="12"/>
      <c r="C346" s="49"/>
      <c r="D346" s="17"/>
      <c r="E346" s="50"/>
      <c r="F346" s="17"/>
      <c r="G346" s="50"/>
      <c r="H346" s="17"/>
      <c r="J346" s="117"/>
      <c r="K346" s="117"/>
    </row>
    <row r="347" spans="1:11" s="52" customFormat="1">
      <c r="A347" s="53"/>
      <c r="B347" s="34" t="s">
        <v>310</v>
      </c>
      <c r="C347" s="72" t="s">
        <v>25</v>
      </c>
      <c r="D347" s="16">
        <v>2</v>
      </c>
      <c r="E347" s="69" t="s">
        <v>16</v>
      </c>
      <c r="F347" s="346">
        <v>0</v>
      </c>
      <c r="G347" s="69" t="s">
        <v>17</v>
      </c>
      <c r="H347" s="71">
        <f>D347*F347</f>
        <v>0</v>
      </c>
    </row>
    <row r="348" spans="1:11" s="56" customFormat="1">
      <c r="A348" s="22"/>
      <c r="B348" s="23"/>
      <c r="C348" s="64"/>
      <c r="D348" s="27"/>
      <c r="E348" s="65"/>
      <c r="F348" s="66"/>
      <c r="G348" s="65"/>
      <c r="H348" s="27"/>
      <c r="J348" s="117"/>
      <c r="K348" s="117"/>
    </row>
    <row r="349" spans="1:11" s="56" customFormat="1">
      <c r="A349" s="22"/>
      <c r="B349" s="23"/>
      <c r="C349" s="64"/>
      <c r="D349" s="27"/>
      <c r="E349" s="65"/>
      <c r="F349" s="66"/>
      <c r="G349" s="65"/>
      <c r="H349" s="27"/>
      <c r="J349" s="117"/>
      <c r="K349" s="117"/>
    </row>
    <row r="350" spans="1:11" s="56" customFormat="1" ht="25.5">
      <c r="A350" s="13" t="str">
        <f>$A$326&amp;""&amp;COUNTA(A$326:$A349)&amp;"."</f>
        <v>B6.3.</v>
      </c>
      <c r="B350" s="12" t="s">
        <v>312</v>
      </c>
      <c r="C350" s="49"/>
      <c r="D350" s="17"/>
      <c r="E350" s="50"/>
      <c r="F350" s="17"/>
      <c r="G350" s="50"/>
      <c r="H350" s="17"/>
      <c r="J350" s="117"/>
      <c r="K350" s="117"/>
    </row>
    <row r="351" spans="1:11" s="56" customFormat="1" ht="51">
      <c r="A351" s="63"/>
      <c r="B351" s="345" t="s">
        <v>318</v>
      </c>
      <c r="C351" s="49"/>
      <c r="D351" s="17"/>
      <c r="E351" s="50"/>
      <c r="F351" s="17"/>
      <c r="G351" s="50"/>
      <c r="H351" s="17"/>
      <c r="J351" s="117"/>
      <c r="K351" s="117"/>
    </row>
    <row r="352" spans="1:11" s="56" customFormat="1">
      <c r="A352" s="63"/>
      <c r="B352" s="12"/>
      <c r="C352" s="49"/>
      <c r="D352" s="17"/>
      <c r="E352" s="50"/>
      <c r="F352" s="17"/>
      <c r="G352" s="50"/>
      <c r="H352" s="17"/>
      <c r="J352" s="117"/>
      <c r="K352" s="117"/>
    </row>
    <row r="353" spans="1:12" s="56" customFormat="1">
      <c r="A353" s="63"/>
      <c r="B353" s="12" t="s">
        <v>311</v>
      </c>
      <c r="C353" s="49"/>
      <c r="D353" s="17"/>
      <c r="E353" s="50"/>
      <c r="F353" s="17"/>
      <c r="G353" s="50"/>
      <c r="H353" s="17"/>
      <c r="J353" s="117"/>
      <c r="K353" s="117"/>
    </row>
    <row r="354" spans="1:12" s="56" customFormat="1">
      <c r="A354" s="63"/>
      <c r="B354" s="12"/>
      <c r="C354" s="49"/>
      <c r="D354" s="17"/>
      <c r="E354" s="50"/>
      <c r="F354" s="17"/>
      <c r="G354" s="50"/>
      <c r="H354" s="17"/>
      <c r="J354" s="117"/>
      <c r="K354" s="117"/>
    </row>
    <row r="355" spans="1:12" s="52" customFormat="1">
      <c r="A355" s="53"/>
      <c r="B355" s="34" t="s">
        <v>313</v>
      </c>
      <c r="C355" s="72" t="s">
        <v>25</v>
      </c>
      <c r="D355" s="16">
        <v>1</v>
      </c>
      <c r="E355" s="69" t="s">
        <v>16</v>
      </c>
      <c r="F355" s="346">
        <v>0</v>
      </c>
      <c r="G355" s="69" t="s">
        <v>17</v>
      </c>
      <c r="H355" s="71">
        <f>D355*F355</f>
        <v>0</v>
      </c>
    </row>
    <row r="356" spans="1:12" s="56" customFormat="1">
      <c r="A356" s="22"/>
      <c r="B356" s="23"/>
      <c r="C356" s="64"/>
      <c r="D356" s="27"/>
      <c r="E356" s="65"/>
      <c r="F356" s="66"/>
      <c r="G356" s="65"/>
      <c r="H356" s="27"/>
      <c r="J356" s="117"/>
      <c r="K356" s="117"/>
    </row>
    <row r="357" spans="1:12" s="56" customFormat="1">
      <c r="A357" s="22"/>
      <c r="B357" s="23"/>
      <c r="C357" s="64"/>
      <c r="D357" s="27"/>
      <c r="E357" s="65"/>
      <c r="F357" s="66"/>
      <c r="G357" s="65"/>
      <c r="H357" s="27"/>
      <c r="J357" s="117"/>
      <c r="K357" s="117"/>
    </row>
    <row r="358" spans="1:12" s="56" customFormat="1" ht="229.5">
      <c r="A358" s="13" t="str">
        <f>$A$326&amp;""&amp;COUNTA(A$326:$A357)&amp;"."</f>
        <v>B6.4.</v>
      </c>
      <c r="B358" s="12" t="s">
        <v>348</v>
      </c>
      <c r="C358" s="49"/>
      <c r="D358" s="17"/>
      <c r="E358" s="50"/>
      <c r="F358" s="17"/>
      <c r="G358" s="50"/>
      <c r="H358" s="17"/>
      <c r="J358" s="117"/>
      <c r="K358" s="117"/>
    </row>
    <row r="359" spans="1:12" s="56" customFormat="1">
      <c r="A359" s="63"/>
      <c r="B359" s="12"/>
      <c r="C359" s="49"/>
      <c r="D359" s="17"/>
      <c r="E359" s="50"/>
      <c r="F359" s="17"/>
      <c r="G359" s="50"/>
      <c r="H359" s="17"/>
      <c r="J359" s="117"/>
      <c r="K359" s="117"/>
    </row>
    <row r="360" spans="1:12" s="125" customFormat="1" ht="15">
      <c r="A360" s="53"/>
      <c r="B360" s="34" t="s">
        <v>272</v>
      </c>
      <c r="C360" s="72" t="s">
        <v>211</v>
      </c>
      <c r="D360" s="16">
        <v>21.5</v>
      </c>
      <c r="E360" s="69" t="s">
        <v>16</v>
      </c>
      <c r="F360" s="73">
        <v>0</v>
      </c>
      <c r="G360" s="69" t="s">
        <v>17</v>
      </c>
      <c r="H360" s="71">
        <f>D360*F360</f>
        <v>0</v>
      </c>
      <c r="J360" s="38"/>
      <c r="K360" s="38"/>
      <c r="L360" s="133"/>
    </row>
    <row r="361" spans="1:12" s="56" customFormat="1">
      <c r="A361" s="22"/>
      <c r="B361" s="23"/>
      <c r="C361" s="64"/>
      <c r="D361" s="27"/>
      <c r="E361" s="65"/>
      <c r="F361" s="66"/>
      <c r="G361" s="65"/>
      <c r="H361" s="27"/>
      <c r="J361" s="117"/>
      <c r="K361" s="117"/>
    </row>
    <row r="362" spans="1:12" s="56" customFormat="1">
      <c r="A362" s="22"/>
      <c r="B362" s="23"/>
      <c r="C362" s="64"/>
      <c r="D362" s="27"/>
      <c r="E362" s="65"/>
      <c r="F362" s="66"/>
      <c r="G362" s="65"/>
      <c r="H362" s="27"/>
      <c r="J362" s="117"/>
      <c r="K362" s="117"/>
    </row>
    <row r="363" spans="1:12" s="56" customFormat="1" ht="293.25">
      <c r="A363" s="13" t="str">
        <f>$A$326&amp;""&amp;COUNTA(A$326:$A362)&amp;"."</f>
        <v>B6.5.</v>
      </c>
      <c r="B363" s="12" t="s">
        <v>356</v>
      </c>
      <c r="C363" s="49"/>
      <c r="D363" s="17"/>
      <c r="E363" s="50"/>
      <c r="F363" s="17"/>
      <c r="G363" s="50"/>
      <c r="H363" s="17"/>
      <c r="J363" s="117"/>
      <c r="K363" s="117"/>
    </row>
    <row r="364" spans="1:12" s="56" customFormat="1">
      <c r="A364" s="63"/>
      <c r="B364" s="12"/>
      <c r="C364" s="49"/>
      <c r="D364" s="17"/>
      <c r="E364" s="50"/>
      <c r="F364" s="17"/>
      <c r="G364" s="50"/>
      <c r="H364" s="17"/>
      <c r="J364" s="117"/>
      <c r="K364" s="117"/>
    </row>
    <row r="365" spans="1:12" s="125" customFormat="1" ht="15">
      <c r="A365" s="53"/>
      <c r="B365" s="34" t="s">
        <v>355</v>
      </c>
      <c r="C365" s="72" t="s">
        <v>211</v>
      </c>
      <c r="D365" s="16">
        <v>22</v>
      </c>
      <c r="E365" s="69" t="s">
        <v>16</v>
      </c>
      <c r="F365" s="73">
        <v>0</v>
      </c>
      <c r="G365" s="69" t="s">
        <v>17</v>
      </c>
      <c r="H365" s="71">
        <f>D365*F365</f>
        <v>0</v>
      </c>
      <c r="J365" s="38"/>
      <c r="K365" s="38"/>
      <c r="L365" s="133"/>
    </row>
    <row r="366" spans="1:12" s="56" customFormat="1">
      <c r="A366" s="22"/>
      <c r="B366" s="23"/>
      <c r="C366" s="64"/>
      <c r="D366" s="27"/>
      <c r="E366" s="65"/>
      <c r="F366" s="66"/>
      <c r="G366" s="65"/>
      <c r="H366" s="27"/>
      <c r="J366" s="117"/>
      <c r="K366" s="117"/>
    </row>
    <row r="367" spans="1:12" s="56" customFormat="1">
      <c r="A367" s="22"/>
      <c r="B367" s="23"/>
      <c r="C367" s="64"/>
      <c r="D367" s="27"/>
      <c r="E367" s="65"/>
      <c r="F367" s="66"/>
      <c r="G367" s="65"/>
      <c r="H367" s="27"/>
      <c r="J367" s="117"/>
      <c r="K367" s="117"/>
    </row>
    <row r="368" spans="1:12" s="56" customFormat="1" ht="89.25">
      <c r="A368" s="13" t="str">
        <f>$A$326&amp;""&amp;COUNTA(A$326:$A367)&amp;"."</f>
        <v>B6.6.</v>
      </c>
      <c r="B368" s="12" t="s">
        <v>353</v>
      </c>
      <c r="C368" s="49"/>
      <c r="D368" s="17"/>
      <c r="E368" s="50"/>
      <c r="F368" s="17"/>
      <c r="G368" s="50"/>
      <c r="H368" s="17"/>
      <c r="J368" s="117"/>
      <c r="K368" s="117"/>
    </row>
    <row r="369" spans="1:12" s="56" customFormat="1">
      <c r="A369" s="63"/>
      <c r="B369" s="12"/>
      <c r="C369" s="49"/>
      <c r="D369" s="17"/>
      <c r="E369" s="50"/>
      <c r="F369" s="17"/>
      <c r="G369" s="50"/>
      <c r="H369" s="17"/>
      <c r="J369" s="117"/>
      <c r="K369" s="117"/>
    </row>
    <row r="370" spans="1:12" s="125" customFormat="1" ht="15">
      <c r="A370" s="53"/>
      <c r="B370" s="34" t="s">
        <v>354</v>
      </c>
      <c r="C370" s="72" t="s">
        <v>211</v>
      </c>
      <c r="D370" s="16">
        <v>5</v>
      </c>
      <c r="E370" s="69" t="s">
        <v>16</v>
      </c>
      <c r="F370" s="73">
        <v>0</v>
      </c>
      <c r="G370" s="69" t="s">
        <v>17</v>
      </c>
      <c r="H370" s="71">
        <f>D370*F370</f>
        <v>0</v>
      </c>
      <c r="J370" s="38"/>
      <c r="K370" s="38"/>
      <c r="L370" s="133"/>
    </row>
    <row r="371" spans="1:12" s="56" customFormat="1">
      <c r="A371" s="22"/>
      <c r="B371" s="23"/>
      <c r="C371" s="64"/>
      <c r="D371" s="27"/>
      <c r="E371" s="65"/>
      <c r="F371" s="66"/>
      <c r="G371" s="65"/>
      <c r="H371" s="27"/>
      <c r="J371" s="117"/>
      <c r="K371" s="117"/>
    </row>
    <row r="372" spans="1:12" s="56" customFormat="1">
      <c r="A372" s="22"/>
      <c r="B372" s="23"/>
      <c r="C372" s="64"/>
      <c r="D372" s="27"/>
      <c r="E372" s="65"/>
      <c r="F372" s="66"/>
      <c r="G372" s="65"/>
      <c r="H372" s="27"/>
      <c r="J372" s="117"/>
      <c r="K372" s="117"/>
    </row>
    <row r="373" spans="1:12" s="56" customFormat="1" ht="13.5" thickBot="1">
      <c r="A373" s="57"/>
      <c r="B373" s="28" t="s">
        <v>139</v>
      </c>
      <c r="C373" s="29"/>
      <c r="D373" s="29"/>
      <c r="E373" s="29"/>
      <c r="F373" s="58"/>
      <c r="G373" s="29"/>
      <c r="H373" s="59">
        <f>SUM(H326:H372)</f>
        <v>0</v>
      </c>
      <c r="J373" s="117"/>
      <c r="K373" s="117"/>
    </row>
    <row r="374" spans="1:12" s="56" customFormat="1" ht="13.5" thickTop="1">
      <c r="A374" s="267"/>
      <c r="B374" s="271"/>
      <c r="C374" s="165"/>
      <c r="D374" s="165"/>
      <c r="E374" s="165"/>
      <c r="F374" s="194"/>
      <c r="G374" s="165"/>
      <c r="H374" s="165"/>
      <c r="J374" s="117"/>
      <c r="K374" s="117"/>
    </row>
    <row r="375" spans="1:12" s="56" customFormat="1">
      <c r="A375" s="267"/>
      <c r="B375" s="271"/>
      <c r="C375" s="165"/>
      <c r="D375" s="165"/>
      <c r="E375" s="165"/>
      <c r="F375" s="194"/>
      <c r="G375" s="165"/>
      <c r="H375" s="165"/>
      <c r="J375" s="117"/>
      <c r="K375" s="117"/>
    </row>
    <row r="376" spans="1:12" s="56" customFormat="1">
      <c r="A376" s="267"/>
      <c r="B376" s="271"/>
      <c r="C376" s="165"/>
      <c r="D376" s="165"/>
      <c r="E376" s="165"/>
      <c r="F376" s="194"/>
      <c r="G376" s="165"/>
      <c r="H376" s="165"/>
      <c r="J376" s="117"/>
      <c r="K376" s="117"/>
    </row>
    <row r="377" spans="1:12" s="60" customFormat="1" ht="16.5">
      <c r="A377" s="61" t="s">
        <v>205</v>
      </c>
      <c r="B377" s="147" t="s">
        <v>64</v>
      </c>
      <c r="C377" s="147"/>
      <c r="D377" s="148"/>
      <c r="E377" s="148"/>
      <c r="F377" s="149"/>
      <c r="G377" s="148"/>
      <c r="H377" s="148"/>
    </row>
    <row r="378" spans="1:12" s="56" customFormat="1">
      <c r="A378" s="22"/>
      <c r="B378" s="23"/>
      <c r="C378" s="64"/>
      <c r="D378" s="27"/>
      <c r="E378" s="65"/>
      <c r="F378" s="66"/>
      <c r="G378" s="65"/>
      <c r="H378" s="27"/>
      <c r="J378" s="117"/>
      <c r="K378" s="117"/>
    </row>
    <row r="379" spans="1:12" s="56" customFormat="1">
      <c r="A379" s="22"/>
      <c r="B379" s="23"/>
      <c r="C379" s="64"/>
      <c r="D379" s="27"/>
      <c r="E379" s="65"/>
      <c r="F379" s="66"/>
      <c r="G379" s="65"/>
      <c r="H379" s="27"/>
      <c r="J379" s="117"/>
      <c r="K379" s="117"/>
    </row>
    <row r="380" spans="1:12" s="56" customFormat="1" ht="89.25">
      <c r="A380" s="13" t="str">
        <f>$A$377&amp;""&amp;COUNTA(A$377:$A377)&amp;"."</f>
        <v>B7.1.</v>
      </c>
      <c r="B380" s="12" t="s">
        <v>163</v>
      </c>
      <c r="C380" s="49"/>
      <c r="D380" s="17"/>
      <c r="E380" s="50"/>
      <c r="F380" s="17"/>
      <c r="G380" s="50"/>
      <c r="H380" s="17"/>
      <c r="J380" s="117"/>
      <c r="K380" s="117"/>
    </row>
    <row r="381" spans="1:12" s="56" customFormat="1">
      <c r="A381" s="63"/>
      <c r="B381" s="12"/>
      <c r="C381" s="49"/>
      <c r="D381" s="17"/>
      <c r="E381" s="50"/>
      <c r="F381" s="17"/>
      <c r="G381" s="50"/>
      <c r="H381" s="17"/>
      <c r="J381" s="117"/>
      <c r="K381" s="117"/>
    </row>
    <row r="382" spans="1:12" s="56" customFormat="1" ht="15">
      <c r="A382" s="53"/>
      <c r="B382" s="156" t="s">
        <v>325</v>
      </c>
      <c r="C382" s="72" t="s">
        <v>211</v>
      </c>
      <c r="D382" s="16">
        <v>208</v>
      </c>
      <c r="E382" s="69" t="s">
        <v>16</v>
      </c>
      <c r="F382" s="78">
        <v>0</v>
      </c>
      <c r="G382" s="69" t="s">
        <v>17</v>
      </c>
      <c r="H382" s="71">
        <f>D382*F382</f>
        <v>0</v>
      </c>
      <c r="J382" s="117"/>
      <c r="K382" s="117"/>
    </row>
    <row r="383" spans="1:12" s="56" customFormat="1">
      <c r="A383" s="22"/>
      <c r="B383" s="23"/>
      <c r="C383" s="64"/>
      <c r="D383" s="27"/>
      <c r="E383" s="65"/>
      <c r="F383" s="66"/>
      <c r="G383" s="65"/>
      <c r="H383" s="27"/>
      <c r="J383" s="117"/>
      <c r="K383" s="117"/>
    </row>
    <row r="384" spans="1:12" s="56" customFormat="1">
      <c r="A384" s="22"/>
      <c r="B384" s="23"/>
      <c r="C384" s="64"/>
      <c r="D384" s="27"/>
      <c r="E384" s="65"/>
      <c r="F384" s="66"/>
      <c r="G384" s="65"/>
      <c r="H384" s="27"/>
      <c r="J384" s="117"/>
      <c r="K384" s="117"/>
    </row>
    <row r="385" spans="1:11" s="56" customFormat="1" ht="38.25">
      <c r="A385" s="13" t="str">
        <f>$A$377&amp;""&amp;COUNTA(A$377:$A382)&amp;"."</f>
        <v>B7.2.</v>
      </c>
      <c r="B385" s="12" t="s">
        <v>347</v>
      </c>
      <c r="C385" s="49"/>
      <c r="D385" s="17"/>
      <c r="E385" s="50"/>
      <c r="F385" s="17"/>
      <c r="G385" s="50"/>
      <c r="H385" s="17"/>
      <c r="J385" s="117"/>
      <c r="K385" s="117"/>
    </row>
    <row r="386" spans="1:11" s="56" customFormat="1">
      <c r="A386" s="63"/>
      <c r="B386" s="12"/>
      <c r="C386" s="49"/>
      <c r="D386" s="17"/>
      <c r="E386" s="50"/>
      <c r="F386" s="17"/>
      <c r="G386" s="50"/>
      <c r="H386" s="17"/>
      <c r="J386" s="117"/>
      <c r="K386" s="117"/>
    </row>
    <row r="387" spans="1:11" s="56" customFormat="1" ht="15">
      <c r="A387" s="53"/>
      <c r="B387" s="156" t="s">
        <v>346</v>
      </c>
      <c r="C387" s="72" t="s">
        <v>211</v>
      </c>
      <c r="D387" s="16">
        <v>87.399999999999991</v>
      </c>
      <c r="E387" s="76" t="s">
        <v>16</v>
      </c>
      <c r="F387" s="78">
        <v>0</v>
      </c>
      <c r="G387" s="76" t="s">
        <v>17</v>
      </c>
      <c r="H387" s="71">
        <f>D387*F387</f>
        <v>0</v>
      </c>
      <c r="J387" s="117"/>
      <c r="K387" s="117"/>
    </row>
    <row r="388" spans="1:11" s="56" customFormat="1">
      <c r="A388" s="22"/>
      <c r="B388" s="23"/>
      <c r="C388" s="64"/>
      <c r="D388" s="27"/>
      <c r="E388" s="65"/>
      <c r="F388" s="66"/>
      <c r="G388" s="65"/>
      <c r="H388" s="27"/>
      <c r="J388" s="117"/>
      <c r="K388" s="117"/>
    </row>
    <row r="389" spans="1:11" s="56" customFormat="1">
      <c r="A389" s="22"/>
      <c r="B389" s="23"/>
      <c r="C389" s="64"/>
      <c r="D389" s="27"/>
      <c r="E389" s="65"/>
      <c r="F389" s="66"/>
      <c r="G389" s="65"/>
      <c r="H389" s="27"/>
      <c r="J389" s="117"/>
      <c r="K389" s="117"/>
    </row>
    <row r="390" spans="1:11" s="56" customFormat="1" ht="102">
      <c r="A390" s="13" t="str">
        <f>$A$377&amp;""&amp;COUNTA(A$377:$A387)&amp;"."</f>
        <v>B7.3.</v>
      </c>
      <c r="B390" s="12" t="s">
        <v>522</v>
      </c>
      <c r="C390" s="49"/>
      <c r="D390" s="17"/>
      <c r="E390" s="50"/>
      <c r="F390" s="17"/>
      <c r="G390" s="50"/>
      <c r="H390" s="17"/>
      <c r="J390" s="117"/>
      <c r="K390" s="117"/>
    </row>
    <row r="391" spans="1:11" s="56" customFormat="1">
      <c r="A391" s="63"/>
      <c r="B391" s="12"/>
      <c r="C391" s="49"/>
      <c r="D391" s="17"/>
      <c r="E391" s="50"/>
      <c r="F391" s="17"/>
      <c r="G391" s="50"/>
      <c r="H391" s="17"/>
      <c r="J391" s="117"/>
      <c r="K391" s="117"/>
    </row>
    <row r="392" spans="1:11" s="56" customFormat="1" ht="15">
      <c r="A392" s="53"/>
      <c r="B392" s="273" t="s">
        <v>209</v>
      </c>
      <c r="C392" s="72" t="s">
        <v>211</v>
      </c>
      <c r="D392" s="16">
        <v>89.6</v>
      </c>
      <c r="E392" s="69" t="s">
        <v>16</v>
      </c>
      <c r="F392" s="78">
        <v>0</v>
      </c>
      <c r="G392" s="76" t="s">
        <v>17</v>
      </c>
      <c r="H392" s="71">
        <f>D392*F392</f>
        <v>0</v>
      </c>
      <c r="J392" s="117"/>
      <c r="K392" s="117"/>
    </row>
    <row r="393" spans="1:11" s="56" customFormat="1">
      <c r="A393" s="22"/>
      <c r="B393" s="23"/>
      <c r="C393" s="64"/>
      <c r="D393" s="27"/>
      <c r="E393" s="65"/>
      <c r="F393" s="66"/>
      <c r="G393" s="65"/>
      <c r="H393" s="27"/>
      <c r="J393" s="117"/>
      <c r="K393" s="117"/>
    </row>
    <row r="394" spans="1:11" s="56" customFormat="1" ht="13.5" thickBot="1">
      <c r="A394" s="57"/>
      <c r="B394" s="28" t="s">
        <v>135</v>
      </c>
      <c r="C394" s="29"/>
      <c r="D394" s="29"/>
      <c r="E394" s="29"/>
      <c r="F394" s="58"/>
      <c r="G394" s="29"/>
      <c r="H394" s="59">
        <f>SUM(H380:H392)</f>
        <v>0</v>
      </c>
      <c r="J394" s="117"/>
      <c r="K394" s="117"/>
    </row>
    <row r="395" spans="1:11" s="56" customFormat="1" ht="13.5" thickTop="1">
      <c r="A395" s="267"/>
      <c r="B395" s="271"/>
      <c r="C395" s="165"/>
      <c r="D395" s="165"/>
      <c r="E395" s="165"/>
      <c r="F395" s="194"/>
      <c r="G395" s="165"/>
      <c r="H395" s="165"/>
      <c r="J395" s="117"/>
      <c r="K395" s="117"/>
    </row>
    <row r="396" spans="1:11" s="56" customFormat="1">
      <c r="A396" s="267"/>
      <c r="B396" s="271"/>
      <c r="C396" s="165"/>
      <c r="D396" s="165"/>
      <c r="E396" s="165"/>
      <c r="F396" s="194"/>
      <c r="G396" s="165"/>
      <c r="H396" s="165"/>
      <c r="J396" s="117"/>
      <c r="K396" s="117"/>
    </row>
    <row r="397" spans="1:11" s="56" customFormat="1">
      <c r="A397" s="24"/>
      <c r="B397" s="24"/>
      <c r="C397" s="24"/>
      <c r="D397" s="24"/>
      <c r="E397" s="24"/>
      <c r="F397" s="24"/>
      <c r="G397" s="24"/>
      <c r="H397" s="24"/>
      <c r="J397" s="117"/>
      <c r="K397" s="117"/>
    </row>
    <row r="398" spans="1:11" s="24" customFormat="1" ht="15.75">
      <c r="A398" s="150" t="s">
        <v>371</v>
      </c>
      <c r="B398" s="144" t="s">
        <v>67</v>
      </c>
      <c r="C398" s="144"/>
      <c r="D398" s="145"/>
      <c r="E398" s="145"/>
      <c r="F398" s="146"/>
      <c r="G398" s="145"/>
      <c r="H398" s="145"/>
    </row>
    <row r="399" spans="1:11" s="56" customFormat="1">
      <c r="A399" s="102"/>
      <c r="B399" s="103"/>
      <c r="C399" s="104"/>
      <c r="D399" s="164"/>
      <c r="E399" s="165"/>
      <c r="F399" s="106"/>
      <c r="G399" s="165"/>
      <c r="H399" s="105"/>
      <c r="J399" s="117"/>
      <c r="K399" s="117"/>
    </row>
    <row r="400" spans="1:11" s="56" customFormat="1" ht="25.5">
      <c r="A400" s="22"/>
      <c r="B400" s="23" t="s">
        <v>326</v>
      </c>
      <c r="C400" s="64"/>
      <c r="D400" s="27"/>
      <c r="E400" s="65"/>
      <c r="F400" s="66"/>
      <c r="G400" s="65"/>
      <c r="H400" s="27"/>
      <c r="J400" s="117"/>
      <c r="K400" s="117"/>
    </row>
    <row r="401" spans="1:12" s="56" customFormat="1">
      <c r="A401" s="22"/>
      <c r="B401" s="23"/>
      <c r="C401" s="64"/>
      <c r="D401" s="27"/>
      <c r="E401" s="65"/>
      <c r="F401" s="66"/>
      <c r="G401" s="65"/>
      <c r="H401" s="27"/>
      <c r="J401" s="117"/>
      <c r="K401" s="117"/>
    </row>
    <row r="402" spans="1:12" s="56" customFormat="1" ht="102">
      <c r="A402" s="13" t="str">
        <f>$A$398&amp;""&amp;COUNTA(A$398:$A400)&amp;"."</f>
        <v>B8.1.</v>
      </c>
      <c r="B402" s="356" t="s">
        <v>525</v>
      </c>
      <c r="C402" s="49"/>
      <c r="D402" s="17"/>
      <c r="E402" s="50"/>
      <c r="F402" s="17"/>
      <c r="G402" s="50"/>
      <c r="H402" s="17"/>
      <c r="J402" s="117"/>
      <c r="K402" s="117"/>
    </row>
    <row r="403" spans="1:12" s="56" customFormat="1" ht="114.75">
      <c r="A403" s="13"/>
      <c r="B403" s="356" t="s">
        <v>523</v>
      </c>
      <c r="C403" s="49"/>
      <c r="D403" s="17"/>
      <c r="E403" s="50"/>
      <c r="F403" s="17"/>
      <c r="G403" s="50"/>
      <c r="H403" s="17"/>
      <c r="J403" s="117"/>
      <c r="K403" s="117"/>
    </row>
    <row r="404" spans="1:12" s="56" customFormat="1">
      <c r="A404" s="13"/>
      <c r="B404" s="12"/>
      <c r="C404" s="49"/>
      <c r="D404" s="17"/>
      <c r="E404" s="50"/>
      <c r="F404" s="17"/>
      <c r="G404" s="50"/>
      <c r="H404" s="17"/>
      <c r="J404" s="117"/>
      <c r="K404" s="117"/>
    </row>
    <row r="405" spans="1:12" s="56" customFormat="1">
      <c r="A405" s="63"/>
      <c r="B405" s="12"/>
      <c r="C405" s="49"/>
      <c r="D405" s="17"/>
      <c r="E405" s="50"/>
      <c r="F405" s="17"/>
      <c r="G405" s="50"/>
      <c r="H405" s="17"/>
      <c r="J405" s="117"/>
      <c r="K405" s="117"/>
    </row>
    <row r="406" spans="1:12" s="125" customFormat="1" ht="15">
      <c r="A406" s="53"/>
      <c r="B406" s="34" t="s">
        <v>524</v>
      </c>
      <c r="C406" s="72" t="s">
        <v>211</v>
      </c>
      <c r="D406" s="16">
        <v>150</v>
      </c>
      <c r="E406" s="69" t="s">
        <v>16</v>
      </c>
      <c r="F406" s="73">
        <v>0</v>
      </c>
      <c r="G406" s="69" t="s">
        <v>17</v>
      </c>
      <c r="H406" s="71">
        <f>D406*F406</f>
        <v>0</v>
      </c>
      <c r="J406" s="38"/>
      <c r="K406" s="38"/>
      <c r="L406" s="133"/>
    </row>
    <row r="407" spans="1:12" s="56" customFormat="1">
      <c r="A407" s="22"/>
      <c r="B407" s="23"/>
      <c r="C407" s="64"/>
      <c r="D407" s="27"/>
      <c r="E407" s="65"/>
      <c r="F407" s="66"/>
      <c r="G407" s="65"/>
      <c r="H407" s="27"/>
      <c r="J407" s="117"/>
      <c r="K407" s="117"/>
    </row>
    <row r="408" spans="1:12" s="56" customFormat="1">
      <c r="A408" s="22"/>
      <c r="B408" s="23"/>
      <c r="C408" s="64"/>
      <c r="D408" s="27"/>
      <c r="E408" s="65"/>
      <c r="F408" s="66"/>
      <c r="G408" s="65"/>
      <c r="H408" s="27"/>
      <c r="J408" s="117"/>
      <c r="K408" s="117"/>
    </row>
    <row r="409" spans="1:12" s="56" customFormat="1" ht="102">
      <c r="A409" s="13" t="str">
        <f>$A$398&amp;""&amp;COUNTA(A$398:$A407)&amp;"."</f>
        <v>B8.2.</v>
      </c>
      <c r="B409" s="356" t="s">
        <v>526</v>
      </c>
      <c r="C409" s="49"/>
      <c r="D409" s="17"/>
      <c r="E409" s="50"/>
      <c r="F409" s="17"/>
      <c r="G409" s="50"/>
      <c r="H409" s="17"/>
      <c r="J409" s="117"/>
      <c r="K409" s="117"/>
    </row>
    <row r="410" spans="1:12" s="56" customFormat="1" ht="114.75">
      <c r="A410" s="13"/>
      <c r="B410" s="356" t="s">
        <v>527</v>
      </c>
      <c r="C410" s="49"/>
      <c r="D410" s="17"/>
      <c r="E410" s="50"/>
      <c r="F410" s="17"/>
      <c r="G410" s="50"/>
      <c r="H410" s="17"/>
      <c r="J410" s="117"/>
      <c r="K410" s="117"/>
    </row>
    <row r="411" spans="1:12" s="56" customFormat="1">
      <c r="A411" s="13"/>
      <c r="B411" s="12"/>
      <c r="C411" s="49"/>
      <c r="D411" s="17"/>
      <c r="E411" s="50"/>
      <c r="F411" s="17"/>
      <c r="G411" s="50"/>
      <c r="H411" s="17"/>
      <c r="J411" s="117"/>
      <c r="K411" s="117"/>
    </row>
    <row r="412" spans="1:12" s="56" customFormat="1">
      <c r="A412" s="63"/>
      <c r="B412" s="12"/>
      <c r="C412" s="49"/>
      <c r="D412" s="17"/>
      <c r="E412" s="50"/>
      <c r="F412" s="17"/>
      <c r="G412" s="50"/>
      <c r="H412" s="17"/>
      <c r="J412" s="117"/>
      <c r="K412" s="117"/>
    </row>
    <row r="413" spans="1:12" s="125" customFormat="1" ht="15">
      <c r="A413" s="53"/>
      <c r="B413" s="34" t="s">
        <v>350</v>
      </c>
      <c r="C413" s="72" t="s">
        <v>211</v>
      </c>
      <c r="D413" s="16">
        <v>6.8</v>
      </c>
      <c r="E413" s="69" t="s">
        <v>16</v>
      </c>
      <c r="F413" s="73">
        <v>0</v>
      </c>
      <c r="G413" s="69" t="s">
        <v>17</v>
      </c>
      <c r="H413" s="71">
        <f>D413*F413</f>
        <v>0</v>
      </c>
      <c r="J413" s="38"/>
      <c r="K413" s="38"/>
      <c r="L413" s="133"/>
    </row>
    <row r="414" spans="1:12" s="56" customFormat="1">
      <c r="A414" s="22"/>
      <c r="B414" s="23"/>
      <c r="C414" s="64"/>
      <c r="D414" s="27"/>
      <c r="E414" s="65"/>
      <c r="F414" s="66"/>
      <c r="G414" s="65"/>
      <c r="H414" s="27"/>
      <c r="J414" s="117"/>
      <c r="K414" s="117"/>
    </row>
    <row r="415" spans="1:12" s="56" customFormat="1">
      <c r="A415" s="22"/>
      <c r="B415" s="23"/>
      <c r="C415" s="64"/>
      <c r="D415" s="27"/>
      <c r="E415" s="65"/>
      <c r="F415" s="66"/>
      <c r="G415" s="65"/>
      <c r="H415" s="27"/>
      <c r="J415" s="117"/>
      <c r="K415" s="117"/>
    </row>
    <row r="416" spans="1:12" s="56" customFormat="1" ht="165.75">
      <c r="A416" s="13" t="str">
        <f>$A$398&amp;""&amp;COUNTA(A$398:$A415)&amp;"."</f>
        <v>B8.3.</v>
      </c>
      <c r="B416" s="12" t="s">
        <v>538</v>
      </c>
      <c r="C416" s="49"/>
      <c r="D416" s="17"/>
      <c r="E416" s="50"/>
      <c r="F416" s="17"/>
      <c r="G416" s="50"/>
      <c r="H416" s="17"/>
      <c r="J416" s="117"/>
      <c r="K416" s="117"/>
    </row>
    <row r="417" spans="1:12" s="56" customFormat="1">
      <c r="A417" s="63"/>
      <c r="B417" s="12"/>
      <c r="C417" s="49"/>
      <c r="D417" s="17"/>
      <c r="E417" s="50"/>
      <c r="F417" s="17"/>
      <c r="G417" s="50"/>
      <c r="H417" s="17"/>
      <c r="J417" s="117"/>
      <c r="K417" s="117"/>
    </row>
    <row r="418" spans="1:12" s="125" customFormat="1" ht="15">
      <c r="A418" s="53"/>
      <c r="B418" s="34" t="s">
        <v>349</v>
      </c>
      <c r="C418" s="72" t="s">
        <v>211</v>
      </c>
      <c r="D418" s="16">
        <v>22</v>
      </c>
      <c r="E418" s="69" t="s">
        <v>16</v>
      </c>
      <c r="F418" s="73">
        <v>0</v>
      </c>
      <c r="G418" s="69" t="s">
        <v>17</v>
      </c>
      <c r="H418" s="71">
        <f>D418*F418</f>
        <v>0</v>
      </c>
      <c r="J418" s="38"/>
      <c r="K418" s="38"/>
      <c r="L418" s="133"/>
    </row>
    <row r="419" spans="1:12" s="56" customFormat="1">
      <c r="A419" s="22"/>
      <c r="B419" s="23"/>
      <c r="C419" s="64"/>
      <c r="D419" s="27"/>
      <c r="E419" s="65"/>
      <c r="F419" s="66"/>
      <c r="G419" s="65"/>
      <c r="H419" s="27"/>
      <c r="J419" s="117"/>
      <c r="K419" s="117"/>
    </row>
    <row r="420" spans="1:12" s="56" customFormat="1">
      <c r="A420" s="22"/>
      <c r="B420" s="23"/>
      <c r="C420" s="64"/>
      <c r="D420" s="27"/>
      <c r="E420" s="65"/>
      <c r="F420" s="66"/>
      <c r="G420" s="65"/>
      <c r="H420" s="27"/>
      <c r="J420" s="117"/>
      <c r="K420" s="117"/>
    </row>
    <row r="421" spans="1:12" s="56" customFormat="1" ht="102">
      <c r="A421" s="13" t="str">
        <f>$A$398&amp;""&amp;COUNTA(A$398:$A420)&amp;"."</f>
        <v>B8.4.</v>
      </c>
      <c r="B421" s="12" t="s">
        <v>162</v>
      </c>
      <c r="C421" s="49"/>
      <c r="D421" s="17"/>
      <c r="E421" s="50"/>
      <c r="F421" s="17"/>
      <c r="G421" s="50"/>
      <c r="H421" s="17"/>
      <c r="J421" s="117"/>
      <c r="K421" s="117"/>
    </row>
    <row r="422" spans="1:12" s="56" customFormat="1">
      <c r="A422" s="63"/>
      <c r="B422" s="12"/>
      <c r="C422" s="49"/>
      <c r="D422" s="17"/>
      <c r="E422" s="50"/>
      <c r="F422" s="17"/>
      <c r="G422" s="50"/>
      <c r="H422" s="17"/>
      <c r="J422" s="117"/>
      <c r="K422" s="117"/>
    </row>
    <row r="423" spans="1:12" s="125" customFormat="1" ht="15">
      <c r="A423" s="53"/>
      <c r="B423" s="34" t="s">
        <v>136</v>
      </c>
      <c r="C423" s="72" t="s">
        <v>211</v>
      </c>
      <c r="D423" s="16">
        <v>14</v>
      </c>
      <c r="E423" s="69" t="s">
        <v>16</v>
      </c>
      <c r="F423" s="73">
        <v>0</v>
      </c>
      <c r="G423" s="69" t="s">
        <v>17</v>
      </c>
      <c r="H423" s="71">
        <f>D423*F423</f>
        <v>0</v>
      </c>
      <c r="J423" s="38"/>
      <c r="K423" s="38"/>
      <c r="L423" s="133"/>
    </row>
    <row r="424" spans="1:12" s="56" customFormat="1">
      <c r="A424" s="22"/>
      <c r="B424" s="23"/>
      <c r="C424" s="64"/>
      <c r="D424" s="27"/>
      <c r="E424" s="65"/>
      <c r="F424" s="66"/>
      <c r="G424" s="65"/>
      <c r="H424" s="27"/>
      <c r="J424" s="117"/>
      <c r="K424" s="117"/>
    </row>
    <row r="425" spans="1:12" s="56" customFormat="1">
      <c r="A425" s="22"/>
      <c r="B425" s="23"/>
      <c r="C425" s="64"/>
      <c r="D425" s="27"/>
      <c r="E425" s="65"/>
      <c r="F425" s="66"/>
      <c r="G425" s="65"/>
      <c r="H425" s="27"/>
      <c r="J425" s="117"/>
      <c r="K425" s="117"/>
    </row>
    <row r="426" spans="1:12" s="56" customFormat="1" ht="229.5">
      <c r="A426" s="13" t="str">
        <f>$A$398&amp;""&amp;COUNTA(A$398:$A425)&amp;"."</f>
        <v>B8.5.</v>
      </c>
      <c r="B426" s="12" t="s">
        <v>351</v>
      </c>
      <c r="C426" s="49"/>
      <c r="D426" s="17"/>
      <c r="E426" s="50"/>
      <c r="F426" s="17"/>
      <c r="G426" s="50"/>
      <c r="H426" s="17"/>
      <c r="J426" s="117"/>
      <c r="K426" s="117"/>
    </row>
    <row r="427" spans="1:12" s="56" customFormat="1">
      <c r="A427" s="63"/>
      <c r="B427" s="12"/>
      <c r="C427" s="49"/>
      <c r="D427" s="17"/>
      <c r="E427" s="50"/>
      <c r="F427" s="17"/>
      <c r="G427" s="50"/>
      <c r="H427" s="17"/>
      <c r="J427" s="117"/>
      <c r="K427" s="117"/>
    </row>
    <row r="428" spans="1:12" s="125" customFormat="1" ht="15">
      <c r="A428" s="53"/>
      <c r="B428" s="34" t="s">
        <v>352</v>
      </c>
      <c r="C428" s="72" t="s">
        <v>211</v>
      </c>
      <c r="D428" s="16">
        <v>4.3999999999999995</v>
      </c>
      <c r="E428" s="69" t="s">
        <v>16</v>
      </c>
      <c r="F428" s="73">
        <v>0</v>
      </c>
      <c r="G428" s="69" t="s">
        <v>17</v>
      </c>
      <c r="H428" s="71">
        <f>D428*F428</f>
        <v>0</v>
      </c>
      <c r="J428" s="38"/>
      <c r="K428" s="38"/>
      <c r="L428" s="133"/>
    </row>
    <row r="429" spans="1:12" s="56" customFormat="1">
      <c r="A429" s="22"/>
      <c r="B429" s="23"/>
      <c r="C429" s="64"/>
      <c r="D429" s="27"/>
      <c r="E429" s="65"/>
      <c r="F429" s="66"/>
      <c r="G429" s="65"/>
      <c r="H429" s="27"/>
      <c r="J429" s="117"/>
      <c r="K429" s="117"/>
    </row>
    <row r="430" spans="1:12" s="56" customFormat="1">
      <c r="A430" s="22"/>
      <c r="B430" s="23"/>
      <c r="C430" s="64"/>
      <c r="D430" s="27"/>
      <c r="E430" s="65"/>
      <c r="F430" s="66"/>
      <c r="G430" s="65"/>
      <c r="H430" s="27"/>
      <c r="J430" s="117"/>
      <c r="K430" s="117"/>
    </row>
    <row r="431" spans="1:12" s="24" customFormat="1" ht="13.5" thickBot="1">
      <c r="A431" s="57"/>
      <c r="B431" s="28" t="s">
        <v>137</v>
      </c>
      <c r="C431" s="29"/>
      <c r="D431" s="29"/>
      <c r="E431" s="29"/>
      <c r="F431" s="58"/>
      <c r="G431" s="29"/>
      <c r="H431" s="59">
        <f>SUM(H402:H430)</f>
        <v>0</v>
      </c>
    </row>
    <row r="432" spans="1:12" s="56" customFormat="1" ht="13.5" thickTop="1">
      <c r="A432" s="267"/>
      <c r="B432" s="271"/>
      <c r="C432" s="165"/>
      <c r="D432" s="165"/>
      <c r="E432" s="165"/>
      <c r="F432" s="194"/>
      <c r="G432" s="165"/>
      <c r="H432" s="165"/>
      <c r="J432" s="117"/>
      <c r="K432" s="117"/>
    </row>
    <row r="433" spans="1:11" s="56" customFormat="1" ht="17.25" customHeight="1">
      <c r="A433" s="24"/>
      <c r="B433" s="24"/>
      <c r="C433" s="24"/>
      <c r="D433" s="24"/>
      <c r="E433" s="24"/>
      <c r="F433" s="24"/>
      <c r="G433" s="24"/>
      <c r="H433" s="24"/>
      <c r="J433" s="117"/>
      <c r="K433" s="117"/>
    </row>
    <row r="434" spans="1:11" s="56" customFormat="1" ht="17.25" customHeight="1">
      <c r="A434" s="24"/>
      <c r="B434" s="24"/>
      <c r="C434" s="24"/>
      <c r="D434" s="24"/>
      <c r="E434" s="24"/>
      <c r="F434" s="24"/>
      <c r="G434" s="24"/>
      <c r="H434" s="24"/>
      <c r="J434" s="117"/>
      <c r="K434" s="117"/>
    </row>
    <row r="435" spans="1:11" s="24" customFormat="1" ht="15.75">
      <c r="A435" s="150" t="s">
        <v>206</v>
      </c>
      <c r="B435" s="144" t="s">
        <v>528</v>
      </c>
      <c r="C435" s="144"/>
      <c r="D435" s="145"/>
      <c r="E435" s="145"/>
      <c r="F435" s="146"/>
      <c r="G435" s="145"/>
      <c r="H435" s="145"/>
    </row>
    <row r="436" spans="1:11" s="56" customFormat="1">
      <c r="A436" s="22"/>
      <c r="B436" s="23"/>
      <c r="C436" s="64"/>
      <c r="D436" s="27"/>
      <c r="E436" s="65"/>
      <c r="F436" s="66"/>
      <c r="G436" s="65"/>
      <c r="H436" s="27"/>
      <c r="J436" s="117"/>
      <c r="K436" s="117"/>
    </row>
    <row r="437" spans="1:11" s="56" customFormat="1">
      <c r="A437" s="22"/>
      <c r="B437" s="23"/>
      <c r="C437" s="64"/>
      <c r="D437" s="27"/>
      <c r="E437" s="65"/>
      <c r="F437" s="66"/>
      <c r="G437" s="65"/>
      <c r="H437" s="27"/>
      <c r="J437" s="117"/>
      <c r="K437" s="117"/>
    </row>
    <row r="438" spans="1:11" s="56" customFormat="1" ht="76.5">
      <c r="A438" s="13" t="str">
        <f>$A$435&amp;""&amp;COUNTA(A435:$A$437)&amp;"."</f>
        <v>B9.1.</v>
      </c>
      <c r="B438" s="12" t="s">
        <v>532</v>
      </c>
      <c r="C438" s="49"/>
      <c r="D438" s="17"/>
      <c r="E438" s="166"/>
      <c r="F438" s="17"/>
      <c r="G438" s="50"/>
      <c r="H438" s="17"/>
      <c r="J438" s="117"/>
      <c r="K438" s="117"/>
    </row>
    <row r="439" spans="1:11" s="56" customFormat="1">
      <c r="A439" s="13"/>
      <c r="B439" s="12"/>
      <c r="C439" s="49"/>
      <c r="D439" s="17"/>
      <c r="E439" s="50"/>
      <c r="F439" s="17"/>
      <c r="G439" s="50"/>
      <c r="H439" s="27"/>
      <c r="J439" s="117"/>
      <c r="K439" s="117"/>
    </row>
    <row r="440" spans="1:11" s="56" customFormat="1">
      <c r="A440" s="63"/>
      <c r="B440" s="12"/>
      <c r="C440" s="49"/>
      <c r="D440" s="17"/>
      <c r="E440" s="50"/>
      <c r="F440" s="17"/>
      <c r="G440" s="50"/>
      <c r="H440" s="17"/>
      <c r="J440" s="117"/>
      <c r="K440" s="117"/>
    </row>
    <row r="441" spans="1:11" s="56" customFormat="1" ht="15">
      <c r="A441" s="22"/>
      <c r="B441" s="118" t="s">
        <v>529</v>
      </c>
      <c r="C441" s="72" t="s">
        <v>211</v>
      </c>
      <c r="D441" s="16">
        <v>20</v>
      </c>
      <c r="E441" s="76" t="s">
        <v>16</v>
      </c>
      <c r="F441" s="78">
        <v>0</v>
      </c>
      <c r="G441" s="76" t="s">
        <v>17</v>
      </c>
      <c r="H441" s="71">
        <f>D441*F441</f>
        <v>0</v>
      </c>
      <c r="J441" s="117"/>
      <c r="K441" s="117"/>
    </row>
    <row r="442" spans="1:11" s="56" customFormat="1">
      <c r="A442" s="22"/>
      <c r="B442" s="23"/>
      <c r="C442" s="64"/>
      <c r="D442" s="27"/>
      <c r="E442" s="65"/>
      <c r="F442" s="66"/>
      <c r="G442" s="65"/>
      <c r="H442" s="27"/>
      <c r="J442" s="117"/>
      <c r="K442" s="117"/>
    </row>
    <row r="443" spans="1:11" s="134" customFormat="1" ht="16.5">
      <c r="A443" s="167"/>
      <c r="B443" s="168"/>
      <c r="C443" s="169"/>
      <c r="D443" s="170"/>
      <c r="E443" s="171"/>
      <c r="F443" s="172"/>
      <c r="G443" s="171"/>
      <c r="H443" s="170"/>
      <c r="J443" s="139"/>
      <c r="K443" s="139"/>
    </row>
    <row r="444" spans="1:11" s="56" customFormat="1" ht="51">
      <c r="A444" s="13" t="str">
        <f>$A$435&amp;""&amp;COUNTA(A$435:$A443)&amp;"."</f>
        <v>B9.2.</v>
      </c>
      <c r="B444" s="12" t="s">
        <v>531</v>
      </c>
      <c r="C444" s="49"/>
      <c r="D444" s="17"/>
      <c r="E444" s="166"/>
      <c r="F444" s="17"/>
      <c r="G444" s="50"/>
      <c r="H444" s="17"/>
      <c r="J444" s="117"/>
      <c r="K444" s="117"/>
    </row>
    <row r="445" spans="1:11" s="56" customFormat="1">
      <c r="A445" s="13"/>
      <c r="B445" s="12"/>
      <c r="C445" s="49"/>
      <c r="D445" s="17"/>
      <c r="E445" s="50"/>
      <c r="F445" s="17"/>
      <c r="G445" s="50"/>
      <c r="H445" s="17"/>
      <c r="J445" s="117"/>
      <c r="K445" s="117"/>
    </row>
    <row r="446" spans="1:11" s="56" customFormat="1">
      <c r="A446" s="63"/>
      <c r="B446" s="12"/>
      <c r="C446" s="49"/>
      <c r="D446" s="17"/>
      <c r="E446" s="50"/>
      <c r="F446" s="17"/>
      <c r="G446" s="50"/>
      <c r="H446" s="17"/>
      <c r="J446" s="117"/>
      <c r="K446" s="117"/>
    </row>
    <row r="447" spans="1:11" s="56" customFormat="1">
      <c r="A447" s="22"/>
      <c r="B447" s="118" t="s">
        <v>530</v>
      </c>
      <c r="C447" s="75" t="s">
        <v>164</v>
      </c>
      <c r="D447" s="16">
        <v>3.5</v>
      </c>
      <c r="E447" s="76" t="s">
        <v>16</v>
      </c>
      <c r="F447" s="78">
        <v>0</v>
      </c>
      <c r="G447" s="76" t="s">
        <v>17</v>
      </c>
      <c r="H447" s="71">
        <f>D447*F447</f>
        <v>0</v>
      </c>
      <c r="J447" s="117"/>
      <c r="K447" s="117"/>
    </row>
    <row r="448" spans="1:11" s="56" customFormat="1">
      <c r="A448" s="22"/>
      <c r="B448" s="23"/>
      <c r="C448" s="64"/>
      <c r="D448" s="27"/>
      <c r="E448" s="65"/>
      <c r="F448" s="66"/>
      <c r="G448" s="65"/>
      <c r="H448" s="27"/>
      <c r="J448" s="117"/>
      <c r="K448" s="117"/>
    </row>
    <row r="449" spans="1:11" s="134" customFormat="1" ht="16.5">
      <c r="A449" s="167"/>
      <c r="B449" s="168"/>
      <c r="C449" s="169"/>
      <c r="D449" s="170"/>
      <c r="E449" s="171"/>
      <c r="F449" s="172"/>
      <c r="G449" s="171"/>
      <c r="H449" s="170"/>
      <c r="J449" s="139"/>
      <c r="K449" s="139"/>
    </row>
    <row r="450" spans="1:11" s="134" customFormat="1" ht="17.25" thickBot="1">
      <c r="A450" s="173"/>
      <c r="B450" s="174" t="s">
        <v>534</v>
      </c>
      <c r="C450" s="175"/>
      <c r="D450" s="175"/>
      <c r="E450" s="175"/>
      <c r="F450" s="176"/>
      <c r="G450" s="175"/>
      <c r="H450" s="177">
        <f>SUM(H435:H449)</f>
        <v>0</v>
      </c>
      <c r="J450" s="139"/>
      <c r="K450" s="139"/>
    </row>
    <row r="451" spans="1:11" s="56" customFormat="1" ht="17.25" customHeight="1" thickTop="1">
      <c r="A451" s="24"/>
      <c r="B451" s="24"/>
      <c r="C451" s="24"/>
      <c r="D451" s="24"/>
      <c r="E451" s="24"/>
      <c r="F451" s="24"/>
      <c r="G451" s="24"/>
      <c r="H451" s="24"/>
      <c r="J451" s="117"/>
      <c r="K451" s="117"/>
    </row>
    <row r="452" spans="1:11" s="56" customFormat="1" ht="17.25" customHeight="1">
      <c r="A452" s="24"/>
      <c r="B452" s="24"/>
      <c r="C452" s="24"/>
      <c r="D452" s="24"/>
      <c r="E452" s="24"/>
      <c r="F452" s="24"/>
      <c r="G452" s="24"/>
      <c r="H452" s="24"/>
      <c r="J452" s="117"/>
      <c r="K452" s="117"/>
    </row>
    <row r="453" spans="1:11" s="56" customFormat="1" ht="15.75">
      <c r="A453" s="150" t="s">
        <v>533</v>
      </c>
      <c r="B453" s="144" t="s">
        <v>75</v>
      </c>
      <c r="C453" s="144"/>
      <c r="D453" s="145"/>
      <c r="E453" s="145"/>
      <c r="F453" s="146"/>
      <c r="G453" s="145"/>
      <c r="H453" s="145"/>
      <c r="J453" s="117"/>
      <c r="K453" s="117"/>
    </row>
    <row r="454" spans="1:11" s="56" customFormat="1">
      <c r="A454" s="22"/>
      <c r="B454" s="23"/>
      <c r="C454" s="64"/>
      <c r="D454" s="27"/>
      <c r="E454" s="65"/>
      <c r="F454" s="66"/>
      <c r="G454" s="65"/>
      <c r="H454" s="27"/>
      <c r="J454" s="117"/>
      <c r="K454" s="117"/>
    </row>
    <row r="455" spans="1:11" s="56" customFormat="1">
      <c r="A455" s="22"/>
      <c r="B455" s="23"/>
      <c r="C455" s="64"/>
      <c r="D455" s="27"/>
      <c r="E455" s="65"/>
      <c r="F455" s="66"/>
      <c r="G455" s="65"/>
      <c r="H455" s="27"/>
      <c r="J455" s="117"/>
      <c r="K455" s="117"/>
    </row>
    <row r="456" spans="1:11" s="56" customFormat="1" ht="51">
      <c r="A456" s="13" t="str">
        <f>$A$453&amp;""&amp;COUNTA(A$453:$A455)&amp;"."</f>
        <v>B.10.1.</v>
      </c>
      <c r="B456" s="12" t="s">
        <v>429</v>
      </c>
      <c r="C456" s="49"/>
      <c r="D456" s="17"/>
      <c r="E456" s="50"/>
      <c r="F456" s="17"/>
      <c r="G456" s="50"/>
      <c r="H456" s="17"/>
      <c r="J456" s="117"/>
      <c r="K456" s="117"/>
    </row>
    <row r="457" spans="1:11" s="56" customFormat="1">
      <c r="A457" s="63"/>
      <c r="B457" s="12"/>
      <c r="C457" s="49"/>
      <c r="D457" s="17"/>
      <c r="E457" s="50"/>
      <c r="F457" s="17"/>
      <c r="G457" s="50"/>
      <c r="H457" s="17"/>
      <c r="J457" s="117"/>
      <c r="K457" s="117"/>
    </row>
    <row r="458" spans="1:11" s="56" customFormat="1">
      <c r="A458" s="22"/>
      <c r="B458" s="118" t="s">
        <v>219</v>
      </c>
      <c r="C458" s="75" t="s">
        <v>14</v>
      </c>
      <c r="D458" s="14">
        <v>1</v>
      </c>
      <c r="E458" s="76" t="s">
        <v>16</v>
      </c>
      <c r="F458" s="78"/>
      <c r="G458" s="76" t="s">
        <v>17</v>
      </c>
      <c r="H458" s="71">
        <f>D458*F458</f>
        <v>0</v>
      </c>
      <c r="J458" s="117"/>
      <c r="K458" s="117"/>
    </row>
    <row r="459" spans="1:11" s="56" customFormat="1">
      <c r="A459" s="22"/>
      <c r="B459" s="23"/>
      <c r="C459" s="64"/>
      <c r="D459" s="27"/>
      <c r="E459" s="65"/>
      <c r="F459" s="66"/>
      <c r="G459" s="65"/>
      <c r="H459" s="27"/>
      <c r="J459" s="117"/>
      <c r="K459" s="117"/>
    </row>
    <row r="460" spans="1:11" s="56" customFormat="1">
      <c r="A460" s="22"/>
      <c r="B460" s="23"/>
      <c r="C460" s="64"/>
      <c r="D460" s="27"/>
      <c r="E460" s="65"/>
      <c r="F460" s="66"/>
      <c r="G460" s="65"/>
      <c r="H460" s="27"/>
      <c r="J460" s="117"/>
      <c r="K460" s="117"/>
    </row>
    <row r="461" spans="1:11" s="56" customFormat="1" ht="39" customHeight="1">
      <c r="A461" s="13" t="str">
        <f>$A$453&amp;""&amp;COUNTA(A$453:$A460)&amp;"."</f>
        <v>B.10.2.</v>
      </c>
      <c r="B461" s="12" t="s">
        <v>140</v>
      </c>
      <c r="C461" s="49"/>
      <c r="D461" s="17"/>
      <c r="E461" s="50"/>
      <c r="F461" s="17"/>
      <c r="G461" s="50"/>
      <c r="H461" s="17"/>
      <c r="J461" s="117"/>
      <c r="K461" s="117"/>
    </row>
    <row r="462" spans="1:11" s="56" customFormat="1">
      <c r="A462" s="13"/>
      <c r="B462" s="12" t="s">
        <v>431</v>
      </c>
      <c r="C462" s="49"/>
      <c r="D462" s="17"/>
      <c r="E462" s="50"/>
      <c r="F462" s="17"/>
      <c r="G462" s="50"/>
      <c r="H462" s="17"/>
      <c r="J462" s="117"/>
      <c r="K462" s="117"/>
    </row>
    <row r="463" spans="1:11" s="56" customFormat="1">
      <c r="A463" s="22"/>
      <c r="B463" s="118" t="s">
        <v>141</v>
      </c>
      <c r="C463" s="75"/>
      <c r="D463" s="14" t="s">
        <v>432</v>
      </c>
      <c r="E463" s="76"/>
      <c r="F463" s="71"/>
      <c r="G463" s="76"/>
      <c r="H463" s="71"/>
      <c r="J463" s="117"/>
      <c r="K463" s="117"/>
    </row>
    <row r="464" spans="1:11" s="56" customFormat="1">
      <c r="A464" s="22"/>
      <c r="B464" s="23"/>
      <c r="C464" s="64"/>
      <c r="D464" s="27"/>
      <c r="E464" s="65"/>
      <c r="F464" s="66"/>
      <c r="G464" s="65"/>
      <c r="H464" s="27"/>
      <c r="J464" s="117"/>
      <c r="K464" s="117"/>
    </row>
    <row r="465" spans="1:11" s="56" customFormat="1">
      <c r="A465" s="22"/>
      <c r="B465" s="118" t="s">
        <v>19</v>
      </c>
      <c r="C465" s="75"/>
      <c r="D465" s="14" t="s">
        <v>432</v>
      </c>
      <c r="E465" s="76"/>
      <c r="F465" s="71"/>
      <c r="G465" s="76"/>
      <c r="H465" s="71"/>
      <c r="J465" s="117"/>
      <c r="K465" s="117"/>
    </row>
    <row r="466" spans="1:11" s="56" customFormat="1">
      <c r="A466" s="22"/>
      <c r="B466" s="23"/>
      <c r="C466" s="64"/>
      <c r="D466" s="27"/>
      <c r="E466" s="65"/>
      <c r="F466" s="66"/>
      <c r="G466" s="65"/>
      <c r="H466" s="27"/>
      <c r="J466" s="117"/>
      <c r="K466" s="117"/>
    </row>
    <row r="467" spans="1:11" s="56" customFormat="1">
      <c r="A467" s="22"/>
      <c r="B467" s="23"/>
      <c r="C467" s="64"/>
      <c r="D467" s="27"/>
      <c r="E467" s="65"/>
      <c r="F467" s="66"/>
      <c r="G467" s="65"/>
      <c r="H467" s="27"/>
      <c r="J467" s="117"/>
      <c r="K467" s="117"/>
    </row>
    <row r="468" spans="1:11" s="56" customFormat="1" ht="38.25">
      <c r="A468" s="13" t="str">
        <f>$A$453&amp;""&amp;COUNTA(A$453:$A467)&amp;"."</f>
        <v>B.10.3.</v>
      </c>
      <c r="B468" s="12" t="s">
        <v>430</v>
      </c>
      <c r="C468" s="49"/>
      <c r="D468" s="17"/>
      <c r="E468" s="50"/>
      <c r="F468" s="17"/>
      <c r="G468" s="50"/>
      <c r="H468" s="17"/>
      <c r="J468" s="117"/>
      <c r="K468" s="117"/>
    </row>
    <row r="469" spans="1:11" s="56" customFormat="1">
      <c r="A469" s="22"/>
      <c r="B469" s="273" t="s">
        <v>146</v>
      </c>
      <c r="C469" s="75" t="s">
        <v>14</v>
      </c>
      <c r="D469" s="14">
        <v>1</v>
      </c>
      <c r="E469" s="76" t="s">
        <v>16</v>
      </c>
      <c r="F469" s="78"/>
      <c r="G469" s="76" t="s">
        <v>17</v>
      </c>
      <c r="H469" s="71">
        <f>D469*F469</f>
        <v>0</v>
      </c>
      <c r="J469" s="117"/>
      <c r="K469" s="117"/>
    </row>
    <row r="470" spans="1:11" s="56" customFormat="1">
      <c r="A470" s="22"/>
      <c r="B470" s="23"/>
      <c r="C470" s="64"/>
      <c r="D470" s="27"/>
      <c r="E470" s="65"/>
      <c r="F470" s="66"/>
      <c r="G470" s="65"/>
      <c r="H470" s="27"/>
      <c r="J470" s="117"/>
      <c r="K470" s="117"/>
    </row>
    <row r="471" spans="1:11" s="56" customFormat="1">
      <c r="A471" s="22"/>
      <c r="B471" s="273" t="s">
        <v>147</v>
      </c>
      <c r="C471" s="75" t="s">
        <v>14</v>
      </c>
      <c r="D471" s="14">
        <v>1</v>
      </c>
      <c r="E471" s="76" t="s">
        <v>16</v>
      </c>
      <c r="F471" s="78"/>
      <c r="G471" s="76" t="s">
        <v>17</v>
      </c>
      <c r="H471" s="71">
        <f>D471*F471</f>
        <v>0</v>
      </c>
      <c r="J471" s="117"/>
      <c r="K471" s="117"/>
    </row>
    <row r="472" spans="1:11" s="56" customFormat="1">
      <c r="A472" s="22"/>
      <c r="B472" s="23"/>
      <c r="C472" s="64"/>
      <c r="D472" s="27"/>
      <c r="E472" s="65"/>
      <c r="F472" s="66"/>
      <c r="G472" s="65"/>
      <c r="H472" s="27"/>
      <c r="J472" s="117"/>
      <c r="K472" s="117"/>
    </row>
    <row r="473" spans="1:11" s="56" customFormat="1">
      <c r="A473" s="22"/>
      <c r="B473" s="273" t="s">
        <v>148</v>
      </c>
      <c r="C473" s="75" t="s">
        <v>14</v>
      </c>
      <c r="D473" s="14">
        <v>1</v>
      </c>
      <c r="E473" s="76" t="s">
        <v>16</v>
      </c>
      <c r="F473" s="78"/>
      <c r="G473" s="76" t="s">
        <v>17</v>
      </c>
      <c r="H473" s="71">
        <f>D473*F473</f>
        <v>0</v>
      </c>
      <c r="J473" s="117"/>
      <c r="K473" s="117"/>
    </row>
    <row r="474" spans="1:11" s="56" customFormat="1">
      <c r="A474" s="22"/>
      <c r="B474" s="23"/>
      <c r="C474" s="64"/>
      <c r="D474" s="27"/>
      <c r="E474" s="65"/>
      <c r="F474" s="66"/>
      <c r="G474" s="65"/>
      <c r="H474" s="27"/>
      <c r="J474" s="117"/>
      <c r="K474" s="117"/>
    </row>
    <row r="475" spans="1:11" s="56" customFormat="1">
      <c r="A475" s="22"/>
      <c r="B475" s="273" t="s">
        <v>198</v>
      </c>
      <c r="C475" s="75" t="s">
        <v>14</v>
      </c>
      <c r="D475" s="14">
        <v>1</v>
      </c>
      <c r="E475" s="76" t="s">
        <v>16</v>
      </c>
      <c r="F475" s="78"/>
      <c r="G475" s="76" t="s">
        <v>17</v>
      </c>
      <c r="H475" s="71">
        <f>D475*F475</f>
        <v>0</v>
      </c>
      <c r="J475" s="117"/>
      <c r="K475" s="117"/>
    </row>
    <row r="476" spans="1:11" s="56" customFormat="1">
      <c r="A476" s="22"/>
      <c r="B476" s="23"/>
      <c r="C476" s="64"/>
      <c r="D476" s="27"/>
      <c r="E476" s="65"/>
      <c r="F476" s="66"/>
      <c r="G476" s="65"/>
      <c r="H476" s="27"/>
      <c r="J476" s="117"/>
      <c r="K476" s="117"/>
    </row>
    <row r="477" spans="1:11" s="56" customFormat="1">
      <c r="A477" s="22"/>
      <c r="B477" s="273" t="s">
        <v>199</v>
      </c>
      <c r="C477" s="75" t="s">
        <v>14</v>
      </c>
      <c r="D477" s="14">
        <v>1</v>
      </c>
      <c r="E477" s="76" t="s">
        <v>16</v>
      </c>
      <c r="F477" s="78"/>
      <c r="G477" s="76" t="s">
        <v>17</v>
      </c>
      <c r="H477" s="71">
        <f>D477*F477</f>
        <v>0</v>
      </c>
      <c r="J477" s="117"/>
      <c r="K477" s="117"/>
    </row>
    <row r="478" spans="1:11" s="56" customFormat="1">
      <c r="A478" s="22"/>
      <c r="B478" s="23"/>
      <c r="C478" s="64"/>
      <c r="D478" s="27"/>
      <c r="E478" s="65"/>
      <c r="F478" s="66"/>
      <c r="G478" s="65"/>
      <c r="H478" s="27"/>
      <c r="J478" s="117"/>
      <c r="K478" s="117"/>
    </row>
    <row r="479" spans="1:11" s="56" customFormat="1">
      <c r="A479" s="22"/>
      <c r="B479" s="273" t="s">
        <v>200</v>
      </c>
      <c r="C479" s="75" t="s">
        <v>14</v>
      </c>
      <c r="D479" s="14">
        <v>1</v>
      </c>
      <c r="E479" s="76" t="s">
        <v>16</v>
      </c>
      <c r="F479" s="78"/>
      <c r="G479" s="76" t="s">
        <v>17</v>
      </c>
      <c r="H479" s="71">
        <f>D479*F479</f>
        <v>0</v>
      </c>
      <c r="J479" s="117"/>
      <c r="K479" s="117"/>
    </row>
    <row r="480" spans="1:11" s="56" customFormat="1">
      <c r="A480" s="22"/>
      <c r="B480" s="23"/>
      <c r="C480" s="64"/>
      <c r="D480" s="27"/>
      <c r="E480" s="65"/>
      <c r="F480" s="66"/>
      <c r="G480" s="65"/>
      <c r="H480" s="27"/>
      <c r="J480" s="117"/>
      <c r="K480" s="117"/>
    </row>
    <row r="481" spans="1:11" s="56" customFormat="1">
      <c r="A481" s="22"/>
      <c r="B481" s="273" t="s">
        <v>149</v>
      </c>
      <c r="C481" s="75" t="s">
        <v>14</v>
      </c>
      <c r="D481" s="14">
        <v>1</v>
      </c>
      <c r="E481" s="76" t="s">
        <v>16</v>
      </c>
      <c r="F481" s="78"/>
      <c r="G481" s="76" t="s">
        <v>17</v>
      </c>
      <c r="H481" s="71">
        <f>D481*F481</f>
        <v>0</v>
      </c>
      <c r="J481" s="117"/>
      <c r="K481" s="117"/>
    </row>
    <row r="482" spans="1:11" s="56" customFormat="1">
      <c r="A482" s="22"/>
      <c r="B482" s="23"/>
      <c r="C482" s="64"/>
      <c r="D482" s="27"/>
      <c r="E482" s="65"/>
      <c r="F482" s="66"/>
      <c r="G482" s="65"/>
      <c r="H482" s="27"/>
      <c r="J482" s="117"/>
      <c r="K482" s="117"/>
    </row>
    <row r="483" spans="1:11" s="56" customFormat="1">
      <c r="A483" s="22"/>
      <c r="B483" s="23"/>
      <c r="C483" s="64"/>
      <c r="D483" s="27"/>
      <c r="E483" s="65"/>
      <c r="F483" s="66"/>
      <c r="G483" s="65"/>
      <c r="H483" s="27"/>
      <c r="J483" s="117"/>
      <c r="K483" s="117"/>
    </row>
    <row r="484" spans="1:11" s="56" customFormat="1" ht="25.5">
      <c r="A484" s="13" t="str">
        <f>$A$453&amp;""&amp;COUNTA(A$453:$A481)&amp;"."</f>
        <v>B.10.4.</v>
      </c>
      <c r="B484" s="12" t="s">
        <v>165</v>
      </c>
      <c r="C484" s="49"/>
      <c r="D484" s="17"/>
      <c r="E484" s="50"/>
      <c r="F484" s="17"/>
      <c r="G484" s="50"/>
      <c r="H484" s="17"/>
      <c r="J484" s="117"/>
      <c r="K484" s="117"/>
    </row>
    <row r="485" spans="1:11" s="56" customFormat="1">
      <c r="A485" s="63"/>
      <c r="B485" s="12"/>
      <c r="C485" s="49"/>
      <c r="D485" s="17"/>
      <c r="E485" s="50"/>
      <c r="F485" s="17"/>
      <c r="G485" s="50"/>
      <c r="H485" s="17"/>
      <c r="J485" s="117"/>
      <c r="K485" s="117"/>
    </row>
    <row r="486" spans="1:11" s="56" customFormat="1">
      <c r="A486" s="22"/>
      <c r="B486" s="118" t="s">
        <v>166</v>
      </c>
      <c r="C486" s="75" t="s">
        <v>14</v>
      </c>
      <c r="D486" s="16">
        <v>1</v>
      </c>
      <c r="E486" s="76" t="s">
        <v>16</v>
      </c>
      <c r="F486" s="78"/>
      <c r="G486" s="76" t="s">
        <v>17</v>
      </c>
      <c r="H486" s="71">
        <f>D486*F486</f>
        <v>0</v>
      </c>
      <c r="J486" s="117"/>
      <c r="K486" s="117"/>
    </row>
    <row r="487" spans="1:11" s="56" customFormat="1">
      <c r="A487" s="22"/>
      <c r="B487" s="23"/>
      <c r="C487" s="64"/>
      <c r="D487" s="27"/>
      <c r="E487" s="65"/>
      <c r="F487" s="66"/>
      <c r="G487" s="65"/>
      <c r="H487" s="27"/>
      <c r="J487" s="117"/>
      <c r="K487" s="117"/>
    </row>
    <row r="488" spans="1:11" s="56" customFormat="1">
      <c r="A488" s="22"/>
      <c r="B488" s="23"/>
      <c r="C488" s="64"/>
      <c r="D488" s="27"/>
      <c r="E488" s="65"/>
      <c r="F488" s="66"/>
      <c r="G488" s="65"/>
      <c r="H488" s="27"/>
      <c r="J488" s="117"/>
      <c r="K488" s="117"/>
    </row>
    <row r="489" spans="1:11" s="56" customFormat="1" ht="25.5">
      <c r="A489" s="13" t="str">
        <f>$A$453&amp;""&amp;COUNTA(A$453:$A486)&amp;"."</f>
        <v>B.10.5.</v>
      </c>
      <c r="B489" s="12" t="s">
        <v>167</v>
      </c>
      <c r="C489" s="49"/>
      <c r="D489" s="17"/>
      <c r="E489" s="50"/>
      <c r="F489" s="17"/>
      <c r="G489" s="50"/>
      <c r="H489" s="17"/>
      <c r="J489" s="117"/>
      <c r="K489" s="117"/>
    </row>
    <row r="490" spans="1:11" s="56" customFormat="1">
      <c r="A490" s="63"/>
      <c r="B490" s="12"/>
      <c r="C490" s="49"/>
      <c r="D490" s="17"/>
      <c r="E490" s="50"/>
      <c r="F490" s="17"/>
      <c r="G490" s="50"/>
      <c r="H490" s="17"/>
      <c r="J490" s="117"/>
      <c r="K490" s="117"/>
    </row>
    <row r="491" spans="1:11" s="56" customFormat="1">
      <c r="A491" s="22"/>
      <c r="B491" s="118" t="s">
        <v>168</v>
      </c>
      <c r="C491" s="75" t="s">
        <v>14</v>
      </c>
      <c r="D491" s="16">
        <v>1</v>
      </c>
      <c r="E491" s="76" t="s">
        <v>16</v>
      </c>
      <c r="F491" s="78">
        <v>0</v>
      </c>
      <c r="G491" s="76" t="s">
        <v>17</v>
      </c>
      <c r="H491" s="71">
        <f>D491*F491</f>
        <v>0</v>
      </c>
      <c r="J491" s="117"/>
      <c r="K491" s="117"/>
    </row>
    <row r="492" spans="1:11" s="56" customFormat="1">
      <c r="A492" s="22"/>
      <c r="B492" s="23"/>
      <c r="C492" s="64"/>
      <c r="D492" s="27"/>
      <c r="E492" s="65"/>
      <c r="F492" s="66"/>
      <c r="G492" s="65"/>
      <c r="H492" s="27"/>
      <c r="J492" s="117"/>
      <c r="K492" s="117"/>
    </row>
    <row r="493" spans="1:11" s="56" customFormat="1">
      <c r="A493" s="22"/>
      <c r="B493" s="23"/>
      <c r="C493" s="64"/>
      <c r="D493" s="27"/>
      <c r="E493" s="65"/>
      <c r="F493" s="66"/>
      <c r="G493" s="65"/>
      <c r="H493" s="27"/>
      <c r="J493" s="117"/>
      <c r="K493" s="117"/>
    </row>
    <row r="494" spans="1:11" s="56" customFormat="1" ht="13.5" thickBot="1">
      <c r="A494" s="57"/>
      <c r="B494" s="28" t="s">
        <v>142</v>
      </c>
      <c r="C494" s="29"/>
      <c r="D494" s="29"/>
      <c r="E494" s="29"/>
      <c r="F494" s="58"/>
      <c r="G494" s="29"/>
      <c r="H494" s="59">
        <f>SUM(H456:H493)</f>
        <v>0</v>
      </c>
      <c r="J494" s="117"/>
      <c r="K494" s="117"/>
    </row>
    <row r="495" spans="1:11" s="56" customFormat="1" ht="13.5" thickTop="1">
      <c r="A495" s="267"/>
      <c r="B495" s="271"/>
      <c r="C495" s="165"/>
      <c r="D495" s="165"/>
      <c r="E495" s="165"/>
      <c r="F495" s="194"/>
      <c r="G495" s="165"/>
      <c r="H495" s="165"/>
      <c r="J495" s="117"/>
      <c r="K495" s="117"/>
    </row>
    <row r="496" spans="1:11" s="56" customFormat="1">
      <c r="A496" s="24"/>
      <c r="B496" s="24"/>
      <c r="C496" s="24"/>
      <c r="D496" s="24"/>
      <c r="E496" s="24"/>
      <c r="F496" s="24"/>
      <c r="G496" s="24"/>
      <c r="H496" s="24"/>
      <c r="J496" s="117"/>
      <c r="K496" s="117"/>
    </row>
    <row r="497" spans="1:11" s="56" customFormat="1">
      <c r="A497" s="24"/>
      <c r="B497" s="24"/>
      <c r="C497" s="24"/>
      <c r="D497" s="24"/>
      <c r="E497" s="24"/>
      <c r="F497" s="24"/>
      <c r="G497" s="24"/>
      <c r="H497" s="24"/>
      <c r="J497" s="117"/>
      <c r="K497" s="117"/>
    </row>
    <row r="498" spans="1:11" s="56" customFormat="1">
      <c r="A498" s="24"/>
      <c r="B498" s="24"/>
      <c r="C498" s="24"/>
      <c r="D498" s="24"/>
      <c r="E498" s="24"/>
      <c r="F498" s="24"/>
      <c r="G498" s="24"/>
      <c r="H498" s="24"/>
      <c r="J498" s="117"/>
      <c r="K498" s="117"/>
    </row>
    <row r="499" spans="1:11" s="56" customFormat="1">
      <c r="A499" s="24"/>
      <c r="B499" s="24"/>
      <c r="C499" s="24"/>
      <c r="D499" s="24"/>
      <c r="E499" s="24"/>
      <c r="F499" s="24"/>
      <c r="G499" s="24"/>
      <c r="H499" s="24"/>
      <c r="J499" s="117"/>
      <c r="K499" s="117"/>
    </row>
    <row r="500" spans="1:11" s="56" customFormat="1">
      <c r="A500" s="24"/>
      <c r="B500" s="24"/>
      <c r="C500" s="24"/>
      <c r="D500" s="24"/>
      <c r="E500" s="24"/>
      <c r="F500" s="24"/>
      <c r="G500" s="24"/>
      <c r="H500" s="24"/>
      <c r="J500" s="117"/>
      <c r="K500" s="117"/>
    </row>
    <row r="501" spans="1:11" s="56" customFormat="1">
      <c r="A501" s="24"/>
      <c r="B501" s="24"/>
      <c r="C501" s="24"/>
      <c r="D501" s="24"/>
      <c r="E501" s="24"/>
      <c r="F501" s="24"/>
      <c r="G501" s="24"/>
      <c r="H501" s="24"/>
      <c r="J501" s="117"/>
      <c r="K501" s="117"/>
    </row>
    <row r="502" spans="1:11" s="56" customFormat="1">
      <c r="A502" s="24"/>
      <c r="B502" s="24"/>
      <c r="C502" s="24"/>
      <c r="D502" s="24"/>
      <c r="E502" s="24"/>
      <c r="F502" s="24"/>
      <c r="G502" s="24"/>
      <c r="H502" s="24"/>
      <c r="J502" s="117"/>
      <c r="K502" s="117"/>
    </row>
    <row r="503" spans="1:11" s="56" customFormat="1">
      <c r="A503" s="24"/>
      <c r="B503" s="24"/>
      <c r="C503" s="24"/>
      <c r="D503" s="24"/>
      <c r="E503" s="24"/>
      <c r="F503" s="24"/>
      <c r="G503" s="24"/>
      <c r="H503" s="24"/>
      <c r="J503" s="117"/>
      <c r="K503" s="117"/>
    </row>
    <row r="504" spans="1:11" s="56" customFormat="1">
      <c r="A504" s="24"/>
      <c r="B504" s="24"/>
      <c r="C504" s="24"/>
      <c r="D504" s="24"/>
      <c r="E504" s="24"/>
      <c r="F504" s="24"/>
      <c r="G504" s="24"/>
      <c r="H504" s="24"/>
      <c r="J504" s="117"/>
      <c r="K504" s="117"/>
    </row>
    <row r="505" spans="1:11" s="56" customFormat="1">
      <c r="A505" s="24"/>
      <c r="B505" s="24"/>
      <c r="C505" s="24"/>
      <c r="D505" s="24"/>
      <c r="E505" s="24"/>
      <c r="F505" s="24"/>
      <c r="G505" s="24"/>
      <c r="H505" s="24"/>
      <c r="J505" s="117"/>
      <c r="K505" s="117"/>
    </row>
    <row r="506" spans="1:11" s="56" customFormat="1">
      <c r="A506" s="24"/>
      <c r="B506" s="24"/>
      <c r="C506" s="24"/>
      <c r="D506" s="24"/>
      <c r="E506" s="24"/>
      <c r="F506" s="24"/>
      <c r="G506" s="24"/>
      <c r="H506" s="24"/>
      <c r="J506" s="117"/>
      <c r="K506" s="117"/>
    </row>
    <row r="507" spans="1:11" s="56" customFormat="1">
      <c r="A507" s="24"/>
      <c r="B507" s="24"/>
      <c r="C507" s="24"/>
      <c r="D507" s="24"/>
      <c r="E507" s="24"/>
      <c r="F507" s="24"/>
      <c r="G507" s="24"/>
      <c r="H507" s="24"/>
      <c r="J507" s="117"/>
      <c r="K507" s="117"/>
    </row>
    <row r="508" spans="1:11" s="56" customFormat="1">
      <c r="A508" s="24"/>
      <c r="B508" s="24"/>
      <c r="C508" s="24"/>
      <c r="D508" s="24"/>
      <c r="E508" s="24"/>
      <c r="F508" s="24"/>
      <c r="G508" s="24"/>
      <c r="H508" s="24"/>
      <c r="J508" s="117"/>
      <c r="K508" s="117"/>
    </row>
    <row r="509" spans="1:11" s="56" customFormat="1">
      <c r="A509" s="24"/>
      <c r="B509" s="24"/>
      <c r="C509" s="24"/>
      <c r="D509" s="24"/>
      <c r="E509" s="24"/>
      <c r="F509" s="24"/>
      <c r="G509" s="24"/>
      <c r="H509" s="24"/>
      <c r="J509" s="117"/>
      <c r="K509" s="117"/>
    </row>
    <row r="510" spans="1:11" s="56" customFormat="1">
      <c r="A510" s="24"/>
      <c r="B510" s="24"/>
      <c r="C510" s="24"/>
      <c r="D510" s="24"/>
      <c r="E510" s="24"/>
      <c r="F510" s="24"/>
      <c r="G510" s="24"/>
      <c r="H510" s="24"/>
      <c r="J510" s="117"/>
      <c r="K510" s="117"/>
    </row>
    <row r="511" spans="1:11" s="56" customFormat="1">
      <c r="A511" s="24"/>
      <c r="B511" s="24"/>
      <c r="C511" s="24"/>
      <c r="D511" s="24"/>
      <c r="E511" s="24"/>
      <c r="F511" s="24"/>
      <c r="G511" s="24"/>
      <c r="H511" s="24"/>
      <c r="J511" s="117"/>
      <c r="K511" s="117"/>
    </row>
    <row r="512" spans="1:11" s="56" customFormat="1">
      <c r="A512" s="24"/>
      <c r="B512" s="24"/>
      <c r="C512" s="24"/>
      <c r="D512" s="24"/>
      <c r="E512" s="24"/>
      <c r="F512" s="24"/>
      <c r="G512" s="24"/>
      <c r="H512" s="24"/>
      <c r="J512" s="117"/>
      <c r="K512" s="117"/>
    </row>
    <row r="513" spans="1:11" s="56" customFormat="1">
      <c r="A513" s="24"/>
      <c r="B513" s="24"/>
      <c r="C513" s="24"/>
      <c r="D513" s="24"/>
      <c r="E513" s="24"/>
      <c r="F513" s="24"/>
      <c r="G513" s="24"/>
      <c r="H513" s="24"/>
      <c r="J513" s="117"/>
      <c r="K513" s="117"/>
    </row>
    <row r="514" spans="1:11" s="56" customFormat="1">
      <c r="A514" s="24"/>
      <c r="B514" s="24"/>
      <c r="C514" s="24"/>
      <c r="D514" s="24"/>
      <c r="E514" s="24"/>
      <c r="F514" s="24"/>
      <c r="G514" s="24"/>
      <c r="H514" s="24"/>
      <c r="J514" s="117"/>
      <c r="K514" s="117"/>
    </row>
    <row r="515" spans="1:11" s="56" customFormat="1">
      <c r="A515" s="24"/>
      <c r="B515" s="24"/>
      <c r="C515" s="24"/>
      <c r="D515" s="24"/>
      <c r="E515" s="24"/>
      <c r="F515" s="24"/>
      <c r="G515" s="24"/>
      <c r="H515" s="24"/>
      <c r="J515" s="117"/>
      <c r="K515" s="117"/>
    </row>
    <row r="516" spans="1:11" s="56" customFormat="1">
      <c r="A516" s="24"/>
      <c r="B516" s="24"/>
      <c r="C516" s="24"/>
      <c r="D516" s="24"/>
      <c r="E516" s="24"/>
      <c r="F516" s="24"/>
      <c r="G516" s="24"/>
      <c r="H516" s="24"/>
      <c r="J516" s="117"/>
      <c r="K516" s="117"/>
    </row>
    <row r="517" spans="1:11" s="56" customFormat="1">
      <c r="A517" s="24"/>
      <c r="B517" s="24"/>
      <c r="C517" s="24"/>
      <c r="D517" s="24"/>
      <c r="E517" s="24"/>
      <c r="F517" s="24"/>
      <c r="G517" s="24"/>
      <c r="H517" s="24"/>
      <c r="J517" s="117"/>
      <c r="K517" s="117"/>
    </row>
    <row r="518" spans="1:11" s="56" customFormat="1">
      <c r="A518" s="24"/>
      <c r="B518" s="24"/>
      <c r="C518" s="24"/>
      <c r="D518" s="24"/>
      <c r="E518" s="24"/>
      <c r="F518" s="24"/>
      <c r="G518" s="24"/>
      <c r="H518" s="24"/>
      <c r="J518" s="117"/>
      <c r="K518" s="117"/>
    </row>
    <row r="519" spans="1:11" s="56" customFormat="1">
      <c r="A519" s="24"/>
      <c r="B519" s="24"/>
      <c r="C519" s="24"/>
      <c r="D519" s="24"/>
      <c r="E519" s="24"/>
      <c r="F519" s="24"/>
      <c r="G519" s="24"/>
      <c r="H519" s="24"/>
      <c r="J519" s="117"/>
      <c r="K519" s="117"/>
    </row>
    <row r="520" spans="1:11" s="56" customFormat="1">
      <c r="A520" s="24"/>
      <c r="B520" s="24"/>
      <c r="C520" s="24"/>
      <c r="D520" s="24"/>
      <c r="E520" s="24"/>
      <c r="F520" s="24"/>
      <c r="G520" s="24"/>
      <c r="H520" s="24"/>
      <c r="J520" s="117"/>
      <c r="K520" s="117"/>
    </row>
    <row r="521" spans="1:11" s="56" customFormat="1">
      <c r="A521" s="24"/>
      <c r="B521" s="24"/>
      <c r="C521" s="24"/>
      <c r="D521" s="24"/>
      <c r="E521" s="24"/>
      <c r="F521" s="24"/>
      <c r="G521" s="24"/>
      <c r="H521" s="24"/>
      <c r="J521" s="117"/>
      <c r="K521" s="117"/>
    </row>
    <row r="522" spans="1:11" s="56" customFormat="1">
      <c r="A522" s="24"/>
      <c r="B522" s="24"/>
      <c r="C522" s="24"/>
      <c r="D522" s="24"/>
      <c r="E522" s="24"/>
      <c r="F522" s="24"/>
      <c r="G522" s="24"/>
      <c r="H522" s="24"/>
      <c r="J522" s="117"/>
      <c r="K522" s="117"/>
    </row>
    <row r="523" spans="1:11" s="56" customFormat="1">
      <c r="A523" s="24"/>
      <c r="B523" s="24"/>
      <c r="C523" s="24"/>
      <c r="D523" s="24"/>
      <c r="E523" s="24"/>
      <c r="F523" s="24"/>
      <c r="G523" s="24"/>
      <c r="H523" s="24"/>
      <c r="J523" s="117"/>
      <c r="K523" s="117"/>
    </row>
    <row r="524" spans="1:11" s="56" customFormat="1">
      <c r="A524" s="24"/>
      <c r="B524" s="24"/>
      <c r="C524" s="24"/>
      <c r="D524" s="24"/>
      <c r="E524" s="24"/>
      <c r="F524" s="24"/>
      <c r="G524" s="24"/>
      <c r="H524" s="24"/>
      <c r="J524" s="117"/>
      <c r="K524" s="117"/>
    </row>
    <row r="525" spans="1:11" s="56" customFormat="1">
      <c r="A525" s="24"/>
      <c r="B525" s="24"/>
      <c r="C525" s="24"/>
      <c r="D525" s="24"/>
      <c r="E525" s="24"/>
      <c r="F525" s="24"/>
      <c r="G525" s="24"/>
      <c r="H525" s="24"/>
      <c r="J525" s="117"/>
      <c r="K525" s="117"/>
    </row>
    <row r="526" spans="1:11" s="56" customFormat="1">
      <c r="A526" s="24"/>
      <c r="B526" s="24"/>
      <c r="C526" s="24"/>
      <c r="D526" s="24"/>
      <c r="E526" s="24"/>
      <c r="F526" s="24"/>
      <c r="G526" s="24"/>
      <c r="H526" s="24"/>
      <c r="J526" s="117"/>
      <c r="K526" s="117"/>
    </row>
    <row r="527" spans="1:11" s="56" customFormat="1">
      <c r="A527" s="24"/>
      <c r="B527" s="24"/>
      <c r="C527" s="24"/>
      <c r="D527" s="24"/>
      <c r="E527" s="24"/>
      <c r="F527" s="24"/>
      <c r="G527" s="24"/>
      <c r="H527" s="24"/>
      <c r="J527" s="117"/>
      <c r="K527" s="117"/>
    </row>
    <row r="528" spans="1:11" s="56" customFormat="1">
      <c r="A528" s="24"/>
      <c r="B528" s="24"/>
      <c r="C528" s="24"/>
      <c r="D528" s="24"/>
      <c r="E528" s="24"/>
      <c r="F528" s="24"/>
      <c r="G528" s="24"/>
      <c r="H528" s="24"/>
      <c r="J528" s="117"/>
      <c r="K528" s="117"/>
    </row>
    <row r="529" spans="1:11" s="56" customFormat="1">
      <c r="A529" s="24"/>
      <c r="B529" s="24"/>
      <c r="C529" s="24"/>
      <c r="D529" s="24"/>
      <c r="E529" s="24"/>
      <c r="F529" s="24"/>
      <c r="G529" s="24"/>
      <c r="H529" s="24"/>
      <c r="J529" s="117"/>
      <c r="K529" s="117"/>
    </row>
    <row r="530" spans="1:11" s="56" customFormat="1">
      <c r="A530" s="24"/>
      <c r="B530" s="24"/>
      <c r="C530" s="24"/>
      <c r="D530" s="24"/>
      <c r="E530" s="24"/>
      <c r="F530" s="24"/>
      <c r="G530" s="24"/>
      <c r="H530" s="24"/>
      <c r="J530" s="117"/>
      <c r="K530" s="117"/>
    </row>
    <row r="531" spans="1:11" s="56" customFormat="1">
      <c r="A531" s="24"/>
      <c r="B531" s="24"/>
      <c r="C531" s="24"/>
      <c r="D531" s="24"/>
      <c r="E531" s="24"/>
      <c r="F531" s="24"/>
      <c r="G531" s="24"/>
      <c r="H531" s="24"/>
      <c r="J531" s="117"/>
      <c r="K531" s="117"/>
    </row>
    <row r="532" spans="1:11" s="56" customFormat="1">
      <c r="A532" s="24"/>
      <c r="B532" s="24"/>
      <c r="C532" s="24"/>
      <c r="D532" s="24"/>
      <c r="E532" s="24"/>
      <c r="F532" s="24"/>
      <c r="G532" s="24"/>
      <c r="H532" s="24"/>
      <c r="J532" s="117"/>
      <c r="K532" s="117"/>
    </row>
    <row r="533" spans="1:11" s="56" customFormat="1">
      <c r="A533" s="24"/>
      <c r="B533" s="24"/>
      <c r="C533" s="24"/>
      <c r="D533" s="24"/>
      <c r="E533" s="24"/>
      <c r="F533" s="24"/>
      <c r="G533" s="24"/>
      <c r="H533" s="24"/>
      <c r="J533" s="117"/>
      <c r="K533" s="117"/>
    </row>
    <row r="534" spans="1:11" s="56" customFormat="1">
      <c r="A534" s="24"/>
      <c r="B534" s="24"/>
      <c r="C534" s="24"/>
      <c r="D534" s="24"/>
      <c r="E534" s="24"/>
      <c r="F534" s="24"/>
      <c r="G534" s="24"/>
      <c r="H534" s="24"/>
      <c r="J534" s="117"/>
      <c r="K534" s="117"/>
    </row>
    <row r="535" spans="1:11" s="56" customFormat="1">
      <c r="A535" s="24"/>
      <c r="B535" s="24"/>
      <c r="C535" s="24"/>
      <c r="D535" s="24"/>
      <c r="E535" s="24"/>
      <c r="F535" s="24"/>
      <c r="G535" s="24"/>
      <c r="H535" s="24"/>
      <c r="J535" s="117"/>
      <c r="K535" s="117"/>
    </row>
    <row r="536" spans="1:11" s="56" customFormat="1">
      <c r="A536" s="24"/>
      <c r="B536" s="24"/>
      <c r="C536" s="24"/>
      <c r="D536" s="24"/>
      <c r="E536" s="24"/>
      <c r="F536" s="24"/>
      <c r="G536" s="24"/>
      <c r="H536" s="24"/>
      <c r="J536" s="117"/>
      <c r="K536" s="117"/>
    </row>
    <row r="537" spans="1:11" s="56" customFormat="1">
      <c r="A537" s="24"/>
      <c r="B537" s="24"/>
      <c r="C537" s="24"/>
      <c r="D537" s="24"/>
      <c r="E537" s="24"/>
      <c r="F537" s="24"/>
      <c r="G537" s="24"/>
      <c r="H537" s="24"/>
      <c r="J537" s="117"/>
      <c r="K537" s="117"/>
    </row>
    <row r="538" spans="1:11" s="56" customFormat="1">
      <c r="A538" s="24"/>
      <c r="B538" s="24"/>
      <c r="C538" s="24"/>
      <c r="D538" s="24"/>
      <c r="E538" s="24"/>
      <c r="F538" s="24"/>
      <c r="G538" s="24"/>
      <c r="H538" s="24"/>
      <c r="J538" s="117"/>
      <c r="K538" s="117"/>
    </row>
    <row r="539" spans="1:11" s="56" customFormat="1">
      <c r="A539" s="24"/>
      <c r="B539" s="24"/>
      <c r="C539" s="24"/>
      <c r="D539" s="24"/>
      <c r="E539" s="24"/>
      <c r="F539" s="24"/>
      <c r="G539" s="24"/>
      <c r="H539" s="24"/>
      <c r="J539" s="117"/>
      <c r="K539" s="117"/>
    </row>
    <row r="540" spans="1:11" s="56" customFormat="1">
      <c r="A540" s="24"/>
      <c r="B540" s="24"/>
      <c r="C540" s="24"/>
      <c r="D540" s="24"/>
      <c r="E540" s="24"/>
      <c r="F540" s="24"/>
      <c r="G540" s="24"/>
      <c r="H540" s="24"/>
      <c r="J540" s="117"/>
      <c r="K540" s="117"/>
    </row>
    <row r="541" spans="1:11" s="56" customFormat="1">
      <c r="A541" s="24"/>
      <c r="B541" s="24"/>
      <c r="C541" s="24"/>
      <c r="D541" s="24"/>
      <c r="E541" s="24"/>
      <c r="F541" s="24"/>
      <c r="G541" s="24"/>
      <c r="H541" s="24"/>
      <c r="J541" s="117"/>
      <c r="K541" s="117"/>
    </row>
    <row r="542" spans="1:11" s="56" customFormat="1">
      <c r="A542" s="24"/>
      <c r="B542" s="24"/>
      <c r="C542" s="24"/>
      <c r="D542" s="24"/>
      <c r="E542" s="24"/>
      <c r="F542" s="24"/>
      <c r="G542" s="24"/>
      <c r="H542" s="24"/>
      <c r="J542" s="117"/>
      <c r="K542" s="117"/>
    </row>
    <row r="543" spans="1:11" s="56" customFormat="1">
      <c r="A543" s="24"/>
      <c r="B543" s="24"/>
      <c r="C543" s="24"/>
      <c r="D543" s="24"/>
      <c r="E543" s="24"/>
      <c r="F543" s="24"/>
      <c r="G543" s="24"/>
      <c r="H543" s="24"/>
      <c r="J543" s="117"/>
      <c r="K543" s="117"/>
    </row>
    <row r="544" spans="1:11" s="56" customFormat="1">
      <c r="A544" s="24"/>
      <c r="B544" s="24"/>
      <c r="C544" s="24"/>
      <c r="D544" s="24"/>
      <c r="E544" s="24"/>
      <c r="F544" s="24"/>
      <c r="G544" s="24"/>
      <c r="H544" s="24"/>
      <c r="J544" s="117"/>
      <c r="K544" s="117"/>
    </row>
    <row r="545" spans="1:11" s="56" customFormat="1">
      <c r="A545" s="24"/>
      <c r="B545" s="24"/>
      <c r="C545" s="24"/>
      <c r="D545" s="24"/>
      <c r="E545" s="24"/>
      <c r="F545" s="24"/>
      <c r="G545" s="24"/>
      <c r="H545" s="24"/>
      <c r="J545" s="117"/>
      <c r="K545" s="117"/>
    </row>
    <row r="546" spans="1:11" s="56" customFormat="1">
      <c r="A546" s="24"/>
      <c r="B546" s="24"/>
      <c r="C546" s="24"/>
      <c r="D546" s="24"/>
      <c r="E546" s="24"/>
      <c r="F546" s="24"/>
      <c r="G546" s="24"/>
      <c r="H546" s="24"/>
      <c r="J546" s="117"/>
      <c r="K546" s="117"/>
    </row>
    <row r="547" spans="1:11" s="56" customFormat="1">
      <c r="A547" s="24"/>
      <c r="B547" s="24"/>
      <c r="C547" s="24"/>
      <c r="D547" s="24"/>
      <c r="E547" s="24"/>
      <c r="F547" s="24"/>
      <c r="G547" s="24"/>
      <c r="H547" s="24"/>
      <c r="J547" s="117"/>
      <c r="K547" s="117"/>
    </row>
    <row r="548" spans="1:11" s="56" customFormat="1">
      <c r="A548" s="24"/>
      <c r="B548" s="24"/>
      <c r="C548" s="24"/>
      <c r="D548" s="24"/>
      <c r="E548" s="24"/>
      <c r="F548" s="24"/>
      <c r="G548" s="24"/>
      <c r="H548" s="24"/>
      <c r="J548" s="117"/>
      <c r="K548" s="117"/>
    </row>
    <row r="549" spans="1:11" s="56" customFormat="1">
      <c r="A549" s="24"/>
      <c r="B549" s="24"/>
      <c r="C549" s="24"/>
      <c r="D549" s="24"/>
      <c r="E549" s="24"/>
      <c r="F549" s="24"/>
      <c r="G549" s="24"/>
      <c r="H549" s="24"/>
      <c r="J549" s="117"/>
      <c r="K549" s="117"/>
    </row>
    <row r="550" spans="1:11" s="56" customFormat="1">
      <c r="A550" s="24"/>
      <c r="B550" s="24"/>
      <c r="C550" s="24"/>
      <c r="D550" s="24"/>
      <c r="E550" s="24"/>
      <c r="F550" s="24"/>
      <c r="G550" s="24"/>
      <c r="H550" s="24"/>
      <c r="J550" s="117"/>
      <c r="K550" s="117"/>
    </row>
    <row r="551" spans="1:11" s="56" customFormat="1">
      <c r="A551" s="24"/>
      <c r="B551" s="24"/>
      <c r="C551" s="24"/>
      <c r="D551" s="24"/>
      <c r="E551" s="24"/>
      <c r="F551" s="24"/>
      <c r="G551" s="24"/>
      <c r="H551" s="24"/>
      <c r="J551" s="117"/>
      <c r="K551" s="117"/>
    </row>
    <row r="552" spans="1:11" s="56" customFormat="1">
      <c r="A552" s="24"/>
      <c r="B552" s="24"/>
      <c r="C552" s="24"/>
      <c r="D552" s="24"/>
      <c r="E552" s="24"/>
      <c r="F552" s="24"/>
      <c r="G552" s="24"/>
      <c r="H552" s="24"/>
      <c r="J552" s="117"/>
      <c r="K552" s="117"/>
    </row>
    <row r="553" spans="1:11" s="56" customFormat="1">
      <c r="A553" s="24"/>
      <c r="B553" s="24"/>
      <c r="C553" s="24"/>
      <c r="D553" s="24"/>
      <c r="E553" s="24"/>
      <c r="F553" s="24"/>
      <c r="G553" s="24"/>
      <c r="H553" s="24"/>
      <c r="J553" s="117"/>
      <c r="K553" s="117"/>
    </row>
    <row r="554" spans="1:11" s="56" customFormat="1">
      <c r="A554" s="24"/>
      <c r="B554" s="24"/>
      <c r="C554" s="24"/>
      <c r="D554" s="24"/>
      <c r="E554" s="24"/>
      <c r="F554" s="24"/>
      <c r="G554" s="24"/>
      <c r="H554" s="24"/>
      <c r="J554" s="117"/>
      <c r="K554" s="117"/>
    </row>
    <row r="555" spans="1:11" s="56" customFormat="1">
      <c r="A555" s="24"/>
      <c r="B555" s="24"/>
      <c r="C555" s="24"/>
      <c r="D555" s="24"/>
      <c r="E555" s="24"/>
      <c r="F555" s="24"/>
      <c r="G555" s="24"/>
      <c r="H555" s="24"/>
      <c r="J555" s="117"/>
      <c r="K555" s="117"/>
    </row>
    <row r="556" spans="1:11" s="56" customFormat="1">
      <c r="A556" s="24"/>
      <c r="B556" s="24"/>
      <c r="C556" s="24"/>
      <c r="D556" s="24"/>
      <c r="E556" s="24"/>
      <c r="F556" s="24"/>
      <c r="G556" s="24"/>
      <c r="H556" s="24"/>
      <c r="J556" s="117"/>
      <c r="K556" s="117"/>
    </row>
    <row r="557" spans="1:11" s="56" customFormat="1">
      <c r="A557" s="24"/>
      <c r="B557" s="24"/>
      <c r="C557" s="24"/>
      <c r="D557" s="24"/>
      <c r="E557" s="24"/>
      <c r="F557" s="24"/>
      <c r="G557" s="24"/>
      <c r="H557" s="24"/>
      <c r="J557" s="117"/>
      <c r="K557" s="117"/>
    </row>
    <row r="558" spans="1:11" s="56" customFormat="1">
      <c r="A558" s="24"/>
      <c r="B558" s="24"/>
      <c r="C558" s="24"/>
      <c r="D558" s="24"/>
      <c r="E558" s="24"/>
      <c r="F558" s="24"/>
      <c r="G558" s="24"/>
      <c r="H558" s="24"/>
      <c r="J558" s="117"/>
      <c r="K558" s="117"/>
    </row>
    <row r="559" spans="1:11" s="56" customFormat="1">
      <c r="A559" s="24"/>
      <c r="B559" s="24"/>
      <c r="C559" s="24"/>
      <c r="D559" s="24"/>
      <c r="E559" s="24"/>
      <c r="F559" s="24"/>
      <c r="G559" s="24"/>
      <c r="H559" s="24"/>
      <c r="J559" s="117"/>
      <c r="K559" s="117"/>
    </row>
    <row r="560" spans="1:11" s="56" customFormat="1">
      <c r="A560" s="24"/>
      <c r="B560" s="24"/>
      <c r="C560" s="24"/>
      <c r="D560" s="24"/>
      <c r="E560" s="24"/>
      <c r="F560" s="24"/>
      <c r="G560" s="24"/>
      <c r="H560" s="24"/>
      <c r="J560" s="117"/>
      <c r="K560" s="117"/>
    </row>
    <row r="561" spans="1:11" s="56" customFormat="1">
      <c r="A561" s="24"/>
      <c r="B561" s="24"/>
      <c r="C561" s="24"/>
      <c r="D561" s="24"/>
      <c r="E561" s="24"/>
      <c r="F561" s="24"/>
      <c r="G561" s="24"/>
      <c r="H561" s="24"/>
      <c r="J561" s="117"/>
      <c r="K561" s="117"/>
    </row>
    <row r="562" spans="1:11" s="56" customFormat="1">
      <c r="A562" s="24"/>
      <c r="B562" s="24"/>
      <c r="C562" s="24"/>
      <c r="D562" s="24"/>
      <c r="E562" s="24"/>
      <c r="F562" s="24"/>
      <c r="G562" s="24"/>
      <c r="H562" s="24"/>
      <c r="J562" s="117"/>
      <c r="K562" s="117"/>
    </row>
    <row r="563" spans="1:11" s="56" customFormat="1">
      <c r="A563" s="24"/>
      <c r="B563" s="24"/>
      <c r="C563" s="24"/>
      <c r="D563" s="24"/>
      <c r="E563" s="24"/>
      <c r="F563" s="24"/>
      <c r="G563" s="24"/>
      <c r="H563" s="24"/>
      <c r="J563" s="117"/>
      <c r="K563" s="117"/>
    </row>
    <row r="564" spans="1:11" s="56" customFormat="1">
      <c r="A564" s="24"/>
      <c r="B564" s="24"/>
      <c r="C564" s="24"/>
      <c r="D564" s="24"/>
      <c r="E564" s="24"/>
      <c r="F564" s="24"/>
      <c r="G564" s="24"/>
      <c r="H564" s="24"/>
      <c r="J564" s="117"/>
      <c r="K564" s="117"/>
    </row>
    <row r="565" spans="1:11" s="56" customFormat="1">
      <c r="A565" s="24"/>
      <c r="B565" s="24"/>
      <c r="C565" s="24"/>
      <c r="D565" s="24"/>
      <c r="E565" s="24"/>
      <c r="F565" s="24"/>
      <c r="G565" s="24"/>
      <c r="H565" s="24"/>
      <c r="J565" s="117"/>
      <c r="K565" s="117"/>
    </row>
    <row r="566" spans="1:11" s="56" customFormat="1">
      <c r="A566" s="24"/>
      <c r="B566" s="24"/>
      <c r="C566" s="24"/>
      <c r="D566" s="24"/>
      <c r="E566" s="24"/>
      <c r="F566" s="24"/>
      <c r="G566" s="24"/>
      <c r="H566" s="24"/>
      <c r="J566" s="117"/>
      <c r="K566" s="117"/>
    </row>
    <row r="567" spans="1:11" s="56" customFormat="1">
      <c r="A567" s="24"/>
      <c r="B567" s="24"/>
      <c r="C567" s="24"/>
      <c r="D567" s="24"/>
      <c r="E567" s="24"/>
      <c r="F567" s="24"/>
      <c r="G567" s="24"/>
      <c r="H567" s="24"/>
      <c r="J567" s="117"/>
      <c r="K567" s="117"/>
    </row>
    <row r="568" spans="1:11" s="56" customFormat="1">
      <c r="A568" s="24"/>
      <c r="B568" s="24"/>
      <c r="C568" s="24"/>
      <c r="D568" s="24"/>
      <c r="E568" s="24"/>
      <c r="F568" s="24"/>
      <c r="G568" s="24"/>
      <c r="H568" s="24"/>
      <c r="J568" s="117"/>
      <c r="K568" s="117"/>
    </row>
    <row r="569" spans="1:11" s="56" customFormat="1">
      <c r="A569" s="24"/>
      <c r="B569" s="24"/>
      <c r="C569" s="24"/>
      <c r="D569" s="24"/>
      <c r="E569" s="24"/>
      <c r="F569" s="24"/>
      <c r="G569" s="24"/>
      <c r="H569" s="24"/>
      <c r="J569" s="117"/>
      <c r="K569" s="117"/>
    </row>
    <row r="570" spans="1:11" s="56" customFormat="1">
      <c r="A570" s="24"/>
      <c r="B570" s="24"/>
      <c r="C570" s="24"/>
      <c r="D570" s="24"/>
      <c r="E570" s="24"/>
      <c r="F570" s="24"/>
      <c r="G570" s="24"/>
      <c r="H570" s="24"/>
      <c r="J570" s="117"/>
      <c r="K570" s="117"/>
    </row>
    <row r="571" spans="1:11" s="56" customFormat="1">
      <c r="A571" s="24"/>
      <c r="B571" s="24"/>
      <c r="C571" s="24"/>
      <c r="D571" s="24"/>
      <c r="E571" s="24"/>
      <c r="F571" s="24"/>
      <c r="G571" s="24"/>
      <c r="H571" s="24"/>
      <c r="J571" s="117"/>
      <c r="K571" s="117"/>
    </row>
    <row r="572" spans="1:11" s="56" customFormat="1">
      <c r="A572" s="24"/>
      <c r="B572" s="24"/>
      <c r="C572" s="24"/>
      <c r="D572" s="24"/>
      <c r="E572" s="24"/>
      <c r="F572" s="24"/>
      <c r="G572" s="24"/>
      <c r="H572" s="24"/>
      <c r="J572" s="117"/>
      <c r="K572" s="117"/>
    </row>
    <row r="573" spans="1:11" s="56" customFormat="1">
      <c r="A573" s="24"/>
      <c r="B573" s="24"/>
      <c r="C573" s="24"/>
      <c r="D573" s="24"/>
      <c r="E573" s="24"/>
      <c r="F573" s="24"/>
      <c r="G573" s="24"/>
      <c r="H573" s="24"/>
      <c r="J573" s="117"/>
      <c r="K573" s="117"/>
    </row>
    <row r="574" spans="1:11" s="56" customFormat="1">
      <c r="A574" s="24"/>
      <c r="B574" s="24"/>
      <c r="C574" s="24"/>
      <c r="D574" s="24"/>
      <c r="E574" s="24"/>
      <c r="F574" s="24"/>
      <c r="G574" s="24"/>
      <c r="H574" s="24"/>
      <c r="J574" s="117"/>
      <c r="K574" s="117"/>
    </row>
    <row r="575" spans="1:11" s="56" customFormat="1">
      <c r="A575" s="24"/>
      <c r="B575" s="24"/>
      <c r="C575" s="24"/>
      <c r="D575" s="24"/>
      <c r="E575" s="24"/>
      <c r="F575" s="24"/>
      <c r="G575" s="24"/>
      <c r="H575" s="24"/>
      <c r="J575" s="117"/>
      <c r="K575" s="117"/>
    </row>
    <row r="576" spans="1:11" s="56" customFormat="1">
      <c r="A576" s="24"/>
      <c r="B576" s="24"/>
      <c r="C576" s="24"/>
      <c r="D576" s="24"/>
      <c r="E576" s="24"/>
      <c r="F576" s="24"/>
      <c r="G576" s="24"/>
      <c r="H576" s="24"/>
      <c r="J576" s="117"/>
      <c r="K576" s="117"/>
    </row>
    <row r="577" spans="1:11" s="56" customFormat="1">
      <c r="A577" s="24"/>
      <c r="B577" s="24"/>
      <c r="C577" s="24"/>
      <c r="D577" s="24"/>
      <c r="E577" s="24"/>
      <c r="F577" s="24"/>
      <c r="G577" s="24"/>
      <c r="H577" s="24"/>
      <c r="J577" s="117"/>
      <c r="K577" s="117"/>
    </row>
    <row r="578" spans="1:11" s="56" customFormat="1">
      <c r="A578" s="24"/>
      <c r="B578" s="24"/>
      <c r="C578" s="24"/>
      <c r="D578" s="24"/>
      <c r="E578" s="24"/>
      <c r="F578" s="24"/>
      <c r="G578" s="24"/>
      <c r="H578" s="24"/>
      <c r="J578" s="117"/>
      <c r="K578" s="117"/>
    </row>
    <row r="579" spans="1:11" s="56" customFormat="1">
      <c r="A579" s="24"/>
      <c r="B579" s="24"/>
      <c r="C579" s="24"/>
      <c r="D579" s="24"/>
      <c r="E579" s="24"/>
      <c r="F579" s="24"/>
      <c r="G579" s="24"/>
      <c r="H579" s="24"/>
      <c r="J579" s="117"/>
      <c r="K579" s="117"/>
    </row>
    <row r="580" spans="1:11" s="56" customFormat="1">
      <c r="A580" s="24"/>
      <c r="B580" s="24"/>
      <c r="C580" s="24"/>
      <c r="D580" s="24"/>
      <c r="E580" s="24"/>
      <c r="F580" s="24"/>
      <c r="G580" s="24"/>
      <c r="H580" s="24"/>
      <c r="J580" s="117"/>
      <c r="K580" s="117"/>
    </row>
    <row r="581" spans="1:11" s="56" customFormat="1">
      <c r="A581" s="24"/>
      <c r="B581" s="24"/>
      <c r="C581" s="24"/>
      <c r="D581" s="24"/>
      <c r="E581" s="24"/>
      <c r="F581" s="24"/>
      <c r="G581" s="24"/>
      <c r="H581" s="24"/>
      <c r="J581" s="117"/>
      <c r="K581" s="117"/>
    </row>
    <row r="582" spans="1:11" s="56" customFormat="1">
      <c r="A582" s="24"/>
      <c r="B582" s="24"/>
      <c r="C582" s="24"/>
      <c r="D582" s="24"/>
      <c r="E582" s="24"/>
      <c r="F582" s="24"/>
      <c r="G582" s="24"/>
      <c r="H582" s="24"/>
      <c r="J582" s="117"/>
      <c r="K582" s="117"/>
    </row>
    <row r="583" spans="1:11" s="56" customFormat="1">
      <c r="A583" s="24"/>
      <c r="B583" s="24"/>
      <c r="C583" s="24"/>
      <c r="D583" s="24"/>
      <c r="E583" s="24"/>
      <c r="F583" s="24"/>
      <c r="G583" s="24"/>
      <c r="H583" s="24"/>
      <c r="J583" s="117"/>
      <c r="K583" s="117"/>
    </row>
    <row r="584" spans="1:11" s="56" customFormat="1">
      <c r="A584" s="24"/>
      <c r="B584" s="24"/>
      <c r="C584" s="24"/>
      <c r="D584" s="24"/>
      <c r="E584" s="24"/>
      <c r="F584" s="24"/>
      <c r="G584" s="24"/>
      <c r="H584" s="24"/>
      <c r="J584" s="117"/>
      <c r="K584" s="117"/>
    </row>
    <row r="585" spans="1:11" s="56" customFormat="1">
      <c r="A585" s="24"/>
      <c r="B585" s="24"/>
      <c r="C585" s="24"/>
      <c r="D585" s="24"/>
      <c r="E585" s="24"/>
      <c r="F585" s="24"/>
      <c r="G585" s="24"/>
      <c r="H585" s="24"/>
      <c r="J585" s="117"/>
      <c r="K585" s="117"/>
    </row>
    <row r="586" spans="1:11" s="56" customFormat="1">
      <c r="A586" s="24"/>
      <c r="B586" s="24"/>
      <c r="C586" s="24"/>
      <c r="D586" s="24"/>
      <c r="E586" s="24"/>
      <c r="F586" s="24"/>
      <c r="G586" s="24"/>
      <c r="H586" s="24"/>
      <c r="J586" s="117"/>
      <c r="K586" s="117"/>
    </row>
    <row r="587" spans="1:11" s="56" customFormat="1">
      <c r="A587" s="24"/>
      <c r="B587" s="24"/>
      <c r="C587" s="24"/>
      <c r="D587" s="24"/>
      <c r="E587" s="24"/>
      <c r="F587" s="24"/>
      <c r="G587" s="24"/>
      <c r="H587" s="24"/>
      <c r="J587" s="117"/>
      <c r="K587" s="117"/>
    </row>
    <row r="588" spans="1:11" s="56" customFormat="1">
      <c r="A588" s="24"/>
      <c r="B588" s="24"/>
      <c r="C588" s="24"/>
      <c r="D588" s="24"/>
      <c r="E588" s="24"/>
      <c r="F588" s="24"/>
      <c r="G588" s="24"/>
      <c r="H588" s="24"/>
      <c r="J588" s="117"/>
      <c r="K588" s="117"/>
    </row>
    <row r="589" spans="1:11" s="56" customFormat="1">
      <c r="A589" s="24"/>
      <c r="B589" s="24"/>
      <c r="C589" s="24"/>
      <c r="D589" s="24"/>
      <c r="E589" s="24"/>
      <c r="F589" s="24"/>
      <c r="G589" s="24"/>
      <c r="H589" s="24"/>
      <c r="J589" s="117"/>
      <c r="K589" s="117"/>
    </row>
    <row r="590" spans="1:11" s="56" customFormat="1">
      <c r="A590" s="24"/>
      <c r="B590" s="24"/>
      <c r="C590" s="24"/>
      <c r="D590" s="24"/>
      <c r="E590" s="24"/>
      <c r="F590" s="24"/>
      <c r="G590" s="24"/>
      <c r="H590" s="24"/>
      <c r="J590" s="117"/>
      <c r="K590" s="117"/>
    </row>
    <row r="591" spans="1:11" s="56" customFormat="1">
      <c r="A591" s="24"/>
      <c r="B591" s="24"/>
      <c r="C591" s="24"/>
      <c r="D591" s="24"/>
      <c r="E591" s="24"/>
      <c r="F591" s="24"/>
      <c r="G591" s="24"/>
      <c r="H591" s="24"/>
      <c r="J591" s="117"/>
      <c r="K591" s="117"/>
    </row>
    <row r="592" spans="1:11" s="56" customFormat="1">
      <c r="A592" s="24"/>
      <c r="B592" s="24"/>
      <c r="C592" s="24"/>
      <c r="D592" s="24"/>
      <c r="E592" s="24"/>
      <c r="F592" s="24"/>
      <c r="G592" s="24"/>
      <c r="H592" s="24"/>
      <c r="J592" s="117"/>
      <c r="K592" s="117"/>
    </row>
    <row r="593" spans="1:11" s="56" customFormat="1">
      <c r="A593" s="24"/>
      <c r="B593" s="24"/>
      <c r="C593" s="24"/>
      <c r="D593" s="24"/>
      <c r="E593" s="24"/>
      <c r="F593" s="24"/>
      <c r="G593" s="24"/>
      <c r="H593" s="24"/>
      <c r="J593" s="117"/>
      <c r="K593" s="117"/>
    </row>
    <row r="594" spans="1:11" s="56" customFormat="1">
      <c r="A594" s="24"/>
      <c r="B594" s="24"/>
      <c r="C594" s="24"/>
      <c r="D594" s="24"/>
      <c r="E594" s="24"/>
      <c r="F594" s="24"/>
      <c r="G594" s="24"/>
      <c r="H594" s="24"/>
      <c r="J594" s="117"/>
      <c r="K594" s="117"/>
    </row>
    <row r="595" spans="1:11" s="56" customFormat="1">
      <c r="A595" s="24"/>
      <c r="B595" s="24"/>
      <c r="C595" s="24"/>
      <c r="D595" s="24"/>
      <c r="E595" s="24"/>
      <c r="F595" s="24"/>
      <c r="G595" s="24"/>
      <c r="H595" s="24"/>
      <c r="J595" s="117"/>
      <c r="K595" s="117"/>
    </row>
    <row r="596" spans="1:11" s="56" customFormat="1">
      <c r="A596" s="24"/>
      <c r="B596" s="24"/>
      <c r="C596" s="24"/>
      <c r="D596" s="24"/>
      <c r="E596" s="24"/>
      <c r="F596" s="24"/>
      <c r="G596" s="24"/>
      <c r="H596" s="24"/>
      <c r="J596" s="117"/>
      <c r="K596" s="117"/>
    </row>
    <row r="597" spans="1:11" s="56" customFormat="1">
      <c r="A597" s="24"/>
      <c r="B597" s="24"/>
      <c r="C597" s="24"/>
      <c r="D597" s="24"/>
      <c r="E597" s="24"/>
      <c r="F597" s="24"/>
      <c r="G597" s="24"/>
      <c r="H597" s="24"/>
      <c r="J597" s="117"/>
      <c r="K597" s="117"/>
    </row>
    <row r="598" spans="1:11" s="56" customFormat="1">
      <c r="A598" s="24"/>
      <c r="B598" s="24"/>
      <c r="C598" s="24"/>
      <c r="D598" s="24"/>
      <c r="E598" s="24"/>
      <c r="F598" s="24"/>
      <c r="G598" s="24"/>
      <c r="H598" s="24"/>
      <c r="J598" s="117"/>
      <c r="K598" s="117"/>
    </row>
    <row r="599" spans="1:11" s="56" customFormat="1">
      <c r="A599" s="24"/>
      <c r="B599" s="24"/>
      <c r="C599" s="24"/>
      <c r="D599" s="24"/>
      <c r="E599" s="24"/>
      <c r="F599" s="24"/>
      <c r="G599" s="24"/>
      <c r="H599" s="24"/>
      <c r="J599" s="117"/>
      <c r="K599" s="117"/>
    </row>
    <row r="600" spans="1:11" s="56" customFormat="1">
      <c r="A600" s="24"/>
      <c r="B600" s="24"/>
      <c r="C600" s="24"/>
      <c r="D600" s="24"/>
      <c r="E600" s="24"/>
      <c r="F600" s="24"/>
      <c r="G600" s="24"/>
      <c r="H600" s="24"/>
      <c r="J600" s="117"/>
      <c r="K600" s="117"/>
    </row>
    <row r="601" spans="1:11" s="56" customFormat="1">
      <c r="A601" s="24"/>
      <c r="B601" s="24"/>
      <c r="C601" s="24"/>
      <c r="D601" s="24"/>
      <c r="E601" s="24"/>
      <c r="F601" s="24"/>
      <c r="G601" s="24"/>
      <c r="H601" s="24"/>
      <c r="J601" s="117"/>
      <c r="K601" s="117"/>
    </row>
    <row r="602" spans="1:11" s="56" customFormat="1">
      <c r="A602" s="24"/>
      <c r="B602" s="24"/>
      <c r="C602" s="24"/>
      <c r="D602" s="24"/>
      <c r="E602" s="24"/>
      <c r="F602" s="24"/>
      <c r="G602" s="24"/>
      <c r="H602" s="24"/>
      <c r="J602" s="117"/>
      <c r="K602" s="117"/>
    </row>
    <row r="603" spans="1:11" s="56" customFormat="1">
      <c r="A603" s="24"/>
      <c r="B603" s="24"/>
      <c r="C603" s="24"/>
      <c r="D603" s="24"/>
      <c r="E603" s="24"/>
      <c r="F603" s="24"/>
      <c r="G603" s="24"/>
      <c r="H603" s="24"/>
      <c r="J603" s="117"/>
      <c r="K603" s="117"/>
    </row>
    <row r="604" spans="1:11" s="56" customFormat="1">
      <c r="A604" s="24"/>
      <c r="B604" s="24"/>
      <c r="C604" s="24"/>
      <c r="D604" s="24"/>
      <c r="E604" s="24"/>
      <c r="F604" s="24"/>
      <c r="G604" s="24"/>
      <c r="H604" s="24"/>
      <c r="J604" s="117"/>
      <c r="K604" s="117"/>
    </row>
    <row r="605" spans="1:11" s="56" customFormat="1">
      <c r="A605" s="24"/>
      <c r="B605" s="24"/>
      <c r="C605" s="24"/>
      <c r="D605" s="24"/>
      <c r="E605" s="24"/>
      <c r="F605" s="24"/>
      <c r="G605" s="24"/>
      <c r="H605" s="24"/>
      <c r="J605" s="117"/>
      <c r="K605" s="117"/>
    </row>
    <row r="606" spans="1:11" s="56" customFormat="1">
      <c r="A606" s="24"/>
      <c r="B606" s="24"/>
      <c r="C606" s="24"/>
      <c r="D606" s="24"/>
      <c r="E606" s="24"/>
      <c r="F606" s="24"/>
      <c r="G606" s="24"/>
      <c r="H606" s="24"/>
      <c r="J606" s="117"/>
      <c r="K606" s="117"/>
    </row>
    <row r="607" spans="1:11" s="56" customFormat="1">
      <c r="A607" s="24"/>
      <c r="B607" s="24"/>
      <c r="C607" s="24"/>
      <c r="D607" s="24"/>
      <c r="E607" s="24"/>
      <c r="F607" s="24"/>
      <c r="G607" s="24"/>
      <c r="H607" s="24"/>
      <c r="J607" s="117"/>
      <c r="K607" s="117"/>
    </row>
    <row r="608" spans="1:11" s="56" customFormat="1">
      <c r="A608" s="24"/>
      <c r="B608" s="24"/>
      <c r="C608" s="24"/>
      <c r="D608" s="24"/>
      <c r="E608" s="24"/>
      <c r="F608" s="24"/>
      <c r="G608" s="24"/>
      <c r="H608" s="24"/>
      <c r="J608" s="117"/>
      <c r="K608" s="117"/>
    </row>
    <row r="609" spans="1:11" s="56" customFormat="1">
      <c r="A609" s="24"/>
      <c r="B609" s="24"/>
      <c r="C609" s="24"/>
      <c r="D609" s="24"/>
      <c r="E609" s="24"/>
      <c r="F609" s="24"/>
      <c r="G609" s="24"/>
      <c r="H609" s="24"/>
      <c r="J609" s="117"/>
      <c r="K609" s="117"/>
    </row>
    <row r="610" spans="1:11" s="56" customFormat="1">
      <c r="A610" s="24"/>
      <c r="B610" s="24"/>
      <c r="C610" s="24"/>
      <c r="D610" s="24"/>
      <c r="E610" s="24"/>
      <c r="F610" s="24"/>
      <c r="G610" s="24"/>
      <c r="H610" s="24"/>
      <c r="J610" s="117"/>
      <c r="K610" s="117"/>
    </row>
    <row r="611" spans="1:11" s="56" customFormat="1">
      <c r="A611" s="24"/>
      <c r="B611" s="24"/>
      <c r="C611" s="24"/>
      <c r="D611" s="24"/>
      <c r="E611" s="24"/>
      <c r="F611" s="24"/>
      <c r="G611" s="24"/>
      <c r="H611" s="24"/>
      <c r="J611" s="117"/>
      <c r="K611" s="117"/>
    </row>
    <row r="612" spans="1:11" s="56" customFormat="1">
      <c r="A612" s="24"/>
      <c r="B612" s="24"/>
      <c r="C612" s="24"/>
      <c r="D612" s="24"/>
      <c r="E612" s="24"/>
      <c r="F612" s="24"/>
      <c r="G612" s="24"/>
      <c r="H612" s="24"/>
      <c r="J612" s="117"/>
      <c r="K612" s="117"/>
    </row>
    <row r="613" spans="1:11" s="56" customFormat="1">
      <c r="A613" s="24"/>
      <c r="B613" s="24"/>
      <c r="C613" s="24"/>
      <c r="D613" s="24"/>
      <c r="E613" s="24"/>
      <c r="F613" s="24"/>
      <c r="G613" s="24"/>
      <c r="H613" s="24"/>
      <c r="J613" s="117"/>
      <c r="K613" s="117"/>
    </row>
    <row r="614" spans="1:11" s="56" customFormat="1">
      <c r="A614" s="24"/>
      <c r="B614" s="24"/>
      <c r="C614" s="24"/>
      <c r="D614" s="24"/>
      <c r="E614" s="24"/>
      <c r="F614" s="24"/>
      <c r="G614" s="24"/>
      <c r="H614" s="24"/>
      <c r="J614" s="117"/>
      <c r="K614" s="117"/>
    </row>
    <row r="615" spans="1:11" s="56" customFormat="1">
      <c r="A615" s="24"/>
      <c r="B615" s="24"/>
      <c r="C615" s="24"/>
      <c r="D615" s="24"/>
      <c r="E615" s="24"/>
      <c r="F615" s="24"/>
      <c r="G615" s="24"/>
      <c r="H615" s="24"/>
      <c r="J615" s="117"/>
      <c r="K615" s="117"/>
    </row>
    <row r="616" spans="1:11" s="56" customFormat="1">
      <c r="A616" s="24"/>
      <c r="B616" s="24"/>
      <c r="C616" s="24"/>
      <c r="D616" s="24"/>
      <c r="E616" s="24"/>
      <c r="F616" s="24"/>
      <c r="G616" s="24"/>
      <c r="H616" s="24"/>
      <c r="J616" s="117"/>
      <c r="K616" s="117"/>
    </row>
    <row r="617" spans="1:11" s="56" customFormat="1">
      <c r="A617" s="24"/>
      <c r="B617" s="24"/>
      <c r="C617" s="24"/>
      <c r="D617" s="24"/>
      <c r="E617" s="24"/>
      <c r="F617" s="24"/>
      <c r="G617" s="24"/>
      <c r="H617" s="24"/>
      <c r="J617" s="117"/>
      <c r="K617" s="117"/>
    </row>
    <row r="618" spans="1:11" s="56" customFormat="1">
      <c r="A618" s="24"/>
      <c r="B618" s="24"/>
      <c r="C618" s="24"/>
      <c r="D618" s="24"/>
      <c r="E618" s="24"/>
      <c r="F618" s="24"/>
      <c r="G618" s="24"/>
      <c r="H618" s="24"/>
      <c r="J618" s="117"/>
      <c r="K618" s="117"/>
    </row>
    <row r="619" spans="1:11" s="56" customFormat="1">
      <c r="A619" s="24"/>
      <c r="B619" s="24"/>
      <c r="C619" s="24"/>
      <c r="D619" s="24"/>
      <c r="E619" s="24"/>
      <c r="F619" s="24"/>
      <c r="G619" s="24"/>
      <c r="H619" s="24"/>
      <c r="J619" s="117"/>
      <c r="K619" s="117"/>
    </row>
    <row r="620" spans="1:11" s="56" customFormat="1">
      <c r="A620" s="24"/>
      <c r="B620" s="24"/>
      <c r="C620" s="24"/>
      <c r="D620" s="24"/>
      <c r="E620" s="24"/>
      <c r="F620" s="24"/>
      <c r="G620" s="24"/>
      <c r="H620" s="24"/>
      <c r="J620" s="117"/>
      <c r="K620" s="117"/>
    </row>
    <row r="621" spans="1:11" s="56" customFormat="1">
      <c r="A621" s="24"/>
      <c r="B621" s="24"/>
      <c r="C621" s="24"/>
      <c r="D621" s="24"/>
      <c r="E621" s="24"/>
      <c r="F621" s="24"/>
      <c r="G621" s="24"/>
      <c r="H621" s="24"/>
      <c r="J621" s="117"/>
      <c r="K621" s="117"/>
    </row>
    <row r="622" spans="1:11" s="56" customFormat="1">
      <c r="A622" s="24"/>
      <c r="B622" s="24"/>
      <c r="C622" s="24"/>
      <c r="D622" s="24"/>
      <c r="E622" s="24"/>
      <c r="F622" s="24"/>
      <c r="G622" s="24"/>
      <c r="H622" s="24"/>
      <c r="J622" s="117"/>
      <c r="K622" s="117"/>
    </row>
    <row r="623" spans="1:11" s="56" customFormat="1">
      <c r="A623" s="24"/>
      <c r="B623" s="24"/>
      <c r="C623" s="24"/>
      <c r="D623" s="24"/>
      <c r="E623" s="24"/>
      <c r="F623" s="24"/>
      <c r="G623" s="24"/>
      <c r="H623" s="24"/>
      <c r="J623" s="117"/>
      <c r="K623" s="117"/>
    </row>
    <row r="624" spans="1:11" s="56" customFormat="1">
      <c r="A624" s="24"/>
      <c r="B624" s="24"/>
      <c r="C624" s="24"/>
      <c r="D624" s="24"/>
      <c r="E624" s="24"/>
      <c r="F624" s="24"/>
      <c r="G624" s="24"/>
      <c r="H624" s="24"/>
      <c r="J624" s="117"/>
      <c r="K624" s="117"/>
    </row>
    <row r="625" spans="1:11" s="56" customFormat="1">
      <c r="A625" s="24"/>
      <c r="B625" s="24"/>
      <c r="C625" s="24"/>
      <c r="D625" s="24"/>
      <c r="E625" s="24"/>
      <c r="F625" s="24"/>
      <c r="G625" s="24"/>
      <c r="H625" s="24"/>
      <c r="J625" s="117"/>
      <c r="K625" s="117"/>
    </row>
    <row r="626" spans="1:11" s="56" customFormat="1">
      <c r="A626" s="24"/>
      <c r="B626" s="24"/>
      <c r="C626" s="24"/>
      <c r="D626" s="24"/>
      <c r="E626" s="24"/>
      <c r="F626" s="24"/>
      <c r="G626" s="24"/>
      <c r="H626" s="24"/>
      <c r="J626" s="117"/>
      <c r="K626" s="117"/>
    </row>
    <row r="627" spans="1:11" s="56" customFormat="1">
      <c r="A627" s="24"/>
      <c r="B627" s="24"/>
      <c r="C627" s="24"/>
      <c r="D627" s="24"/>
      <c r="E627" s="24"/>
      <c r="F627" s="24"/>
      <c r="G627" s="24"/>
      <c r="H627" s="24"/>
      <c r="J627" s="117"/>
      <c r="K627" s="117"/>
    </row>
    <row r="628" spans="1:11" s="56" customFormat="1">
      <c r="A628" s="24"/>
      <c r="B628" s="24"/>
      <c r="C628" s="24"/>
      <c r="D628" s="24"/>
      <c r="E628" s="24"/>
      <c r="F628" s="24"/>
      <c r="G628" s="24"/>
      <c r="H628" s="24"/>
      <c r="J628" s="117"/>
      <c r="K628" s="117"/>
    </row>
    <row r="629" spans="1:11" s="56" customFormat="1">
      <c r="A629" s="24"/>
      <c r="B629" s="24"/>
      <c r="C629" s="24"/>
      <c r="D629" s="24"/>
      <c r="E629" s="24"/>
      <c r="F629" s="24"/>
      <c r="G629" s="24"/>
      <c r="H629" s="24"/>
      <c r="J629" s="117"/>
      <c r="K629" s="117"/>
    </row>
    <row r="630" spans="1:11" s="56" customFormat="1">
      <c r="A630" s="24"/>
      <c r="B630" s="24"/>
      <c r="C630" s="24"/>
      <c r="D630" s="24"/>
      <c r="E630" s="24"/>
      <c r="F630" s="24"/>
      <c r="G630" s="24"/>
      <c r="H630" s="24"/>
      <c r="J630" s="117"/>
      <c r="K630" s="117"/>
    </row>
    <row r="631" spans="1:11" s="56" customFormat="1">
      <c r="A631" s="24"/>
      <c r="B631" s="24"/>
      <c r="C631" s="24"/>
      <c r="D631" s="24"/>
      <c r="E631" s="24"/>
      <c r="F631" s="24"/>
      <c r="G631" s="24"/>
      <c r="H631" s="24"/>
      <c r="J631" s="117"/>
      <c r="K631" s="117"/>
    </row>
    <row r="632" spans="1:11" s="56" customFormat="1">
      <c r="A632" s="24"/>
      <c r="B632" s="24"/>
      <c r="C632" s="24"/>
      <c r="D632" s="24"/>
      <c r="E632" s="24"/>
      <c r="F632" s="24"/>
      <c r="G632" s="24"/>
      <c r="H632" s="24"/>
      <c r="J632" s="117"/>
      <c r="K632" s="117"/>
    </row>
    <row r="633" spans="1:11" s="56" customFormat="1">
      <c r="A633" s="24"/>
      <c r="B633" s="24"/>
      <c r="C633" s="24"/>
      <c r="D633" s="24"/>
      <c r="E633" s="24"/>
      <c r="F633" s="24"/>
      <c r="G633" s="24"/>
      <c r="H633" s="24"/>
      <c r="J633" s="117"/>
      <c r="K633" s="117"/>
    </row>
    <row r="634" spans="1:11" s="56" customFormat="1">
      <c r="A634" s="24"/>
      <c r="B634" s="24"/>
      <c r="C634" s="24"/>
      <c r="D634" s="24"/>
      <c r="E634" s="24"/>
      <c r="F634" s="24"/>
      <c r="G634" s="24"/>
      <c r="H634" s="24"/>
      <c r="J634" s="117"/>
      <c r="K634" s="117"/>
    </row>
    <row r="635" spans="1:11" s="56" customFormat="1">
      <c r="A635" s="24"/>
      <c r="B635" s="24"/>
      <c r="C635" s="24"/>
      <c r="D635" s="24"/>
      <c r="E635" s="24"/>
      <c r="F635" s="24"/>
      <c r="G635" s="24"/>
      <c r="H635" s="24"/>
      <c r="J635" s="117"/>
      <c r="K635" s="117"/>
    </row>
    <row r="636" spans="1:11" s="56" customFormat="1">
      <c r="A636" s="24"/>
      <c r="B636" s="24"/>
      <c r="C636" s="24"/>
      <c r="D636" s="24"/>
      <c r="E636" s="24"/>
      <c r="F636" s="24"/>
      <c r="G636" s="24"/>
      <c r="H636" s="24"/>
      <c r="J636" s="117"/>
      <c r="K636" s="117"/>
    </row>
    <row r="637" spans="1:11" s="56" customFormat="1">
      <c r="A637" s="24"/>
      <c r="B637" s="24"/>
      <c r="C637" s="24"/>
      <c r="D637" s="24"/>
      <c r="E637" s="24"/>
      <c r="F637" s="24"/>
      <c r="G637" s="24"/>
      <c r="H637" s="24"/>
      <c r="J637" s="117"/>
      <c r="K637" s="117"/>
    </row>
    <row r="638" spans="1:11" s="56" customFormat="1">
      <c r="A638" s="24"/>
      <c r="B638" s="24"/>
      <c r="C638" s="24"/>
      <c r="D638" s="24"/>
      <c r="E638" s="24"/>
      <c r="F638" s="24"/>
      <c r="G638" s="24"/>
      <c r="H638" s="24"/>
      <c r="J638" s="117"/>
      <c r="K638" s="117"/>
    </row>
    <row r="639" spans="1:11" s="56" customFormat="1">
      <c r="A639" s="24"/>
      <c r="B639" s="24"/>
      <c r="C639" s="24"/>
      <c r="D639" s="24"/>
      <c r="E639" s="24"/>
      <c r="F639" s="24"/>
      <c r="G639" s="24"/>
      <c r="H639" s="24"/>
      <c r="J639" s="117"/>
      <c r="K639" s="117"/>
    </row>
    <row r="640" spans="1:11" s="56" customFormat="1">
      <c r="A640" s="24"/>
      <c r="B640" s="24"/>
      <c r="C640" s="24"/>
      <c r="D640" s="24"/>
      <c r="E640" s="24"/>
      <c r="F640" s="24"/>
      <c r="G640" s="24"/>
      <c r="H640" s="24"/>
      <c r="J640" s="117"/>
      <c r="K640" s="117"/>
    </row>
    <row r="641" spans="1:11" s="56" customFormat="1">
      <c r="A641" s="24"/>
      <c r="B641" s="24"/>
      <c r="C641" s="24"/>
      <c r="D641" s="24"/>
      <c r="E641" s="24"/>
      <c r="F641" s="24"/>
      <c r="G641" s="24"/>
      <c r="H641" s="24"/>
      <c r="J641" s="117"/>
      <c r="K641" s="117"/>
    </row>
    <row r="642" spans="1:11" s="56" customFormat="1">
      <c r="A642" s="24"/>
      <c r="B642" s="24"/>
      <c r="C642" s="24"/>
      <c r="D642" s="24"/>
      <c r="E642" s="24"/>
      <c r="F642" s="24"/>
      <c r="G642" s="24"/>
      <c r="H642" s="24"/>
      <c r="J642" s="117"/>
      <c r="K642" s="117"/>
    </row>
    <row r="643" spans="1:11" s="56" customFormat="1">
      <c r="A643" s="24"/>
      <c r="B643" s="24"/>
      <c r="C643" s="24"/>
      <c r="D643" s="24"/>
      <c r="E643" s="24"/>
      <c r="F643" s="24"/>
      <c r="G643" s="24"/>
      <c r="H643" s="24"/>
      <c r="J643" s="117"/>
      <c r="K643" s="117"/>
    </row>
    <row r="644" spans="1:11" s="56" customFormat="1">
      <c r="A644" s="24"/>
      <c r="B644" s="24"/>
      <c r="C644" s="24"/>
      <c r="D644" s="24"/>
      <c r="E644" s="24"/>
      <c r="F644" s="24"/>
      <c r="G644" s="24"/>
      <c r="H644" s="24"/>
      <c r="J644" s="117"/>
      <c r="K644" s="117"/>
    </row>
    <row r="645" spans="1:11" s="56" customFormat="1">
      <c r="A645" s="24"/>
      <c r="B645" s="24"/>
      <c r="C645" s="24"/>
      <c r="D645" s="24"/>
      <c r="E645" s="24"/>
      <c r="F645" s="24"/>
      <c r="G645" s="24"/>
      <c r="H645" s="24"/>
      <c r="J645" s="117"/>
      <c r="K645" s="117"/>
    </row>
    <row r="646" spans="1:11" s="56" customFormat="1">
      <c r="A646" s="24"/>
      <c r="B646" s="24"/>
      <c r="C646" s="24"/>
      <c r="D646" s="24"/>
      <c r="E646" s="24"/>
      <c r="F646" s="24"/>
      <c r="G646" s="24"/>
      <c r="H646" s="24"/>
      <c r="J646" s="117"/>
      <c r="K646" s="117"/>
    </row>
    <row r="647" spans="1:11" s="56" customFormat="1">
      <c r="A647" s="24"/>
      <c r="B647" s="24"/>
      <c r="C647" s="24"/>
      <c r="D647" s="24"/>
      <c r="E647" s="24"/>
      <c r="F647" s="24"/>
      <c r="G647" s="24"/>
      <c r="H647" s="24"/>
      <c r="J647" s="117"/>
      <c r="K647" s="117"/>
    </row>
    <row r="648" spans="1:11" s="56" customFormat="1">
      <c r="A648" s="24"/>
      <c r="B648" s="24"/>
      <c r="C648" s="24"/>
      <c r="D648" s="24"/>
      <c r="E648" s="24"/>
      <c r="F648" s="24"/>
      <c r="G648" s="24"/>
      <c r="H648" s="24"/>
      <c r="J648" s="117"/>
      <c r="K648" s="117"/>
    </row>
    <row r="649" spans="1:11" s="56" customFormat="1">
      <c r="A649" s="24"/>
      <c r="B649" s="24"/>
      <c r="C649" s="24"/>
      <c r="D649" s="24"/>
      <c r="E649" s="24"/>
      <c r="F649" s="24"/>
      <c r="G649" s="24"/>
      <c r="H649" s="24"/>
      <c r="J649" s="117"/>
      <c r="K649" s="117"/>
    </row>
    <row r="650" spans="1:11" s="56" customFormat="1">
      <c r="A650" s="24"/>
      <c r="B650" s="24"/>
      <c r="C650" s="24"/>
      <c r="D650" s="24"/>
      <c r="E650" s="24"/>
      <c r="F650" s="24"/>
      <c r="G650" s="24"/>
      <c r="H650" s="24"/>
      <c r="J650" s="117"/>
      <c r="K650" s="117"/>
    </row>
    <row r="651" spans="1:11" s="56" customFormat="1">
      <c r="A651" s="24"/>
      <c r="B651" s="24"/>
      <c r="C651" s="24"/>
      <c r="D651" s="24"/>
      <c r="E651" s="24"/>
      <c r="F651" s="24"/>
      <c r="G651" s="24"/>
      <c r="H651" s="24"/>
      <c r="J651" s="117"/>
      <c r="K651" s="117"/>
    </row>
    <row r="652" spans="1:11" s="56" customFormat="1">
      <c r="A652" s="24"/>
      <c r="B652" s="24"/>
      <c r="C652" s="24"/>
      <c r="D652" s="24"/>
      <c r="E652" s="24"/>
      <c r="F652" s="24"/>
      <c r="G652" s="24"/>
      <c r="H652" s="24"/>
      <c r="J652" s="117"/>
      <c r="K652" s="117"/>
    </row>
    <row r="653" spans="1:11" s="56" customFormat="1">
      <c r="A653" s="24"/>
      <c r="B653" s="24"/>
      <c r="C653" s="24"/>
      <c r="D653" s="24"/>
      <c r="E653" s="24"/>
      <c r="F653" s="24"/>
      <c r="G653" s="24"/>
      <c r="H653" s="24"/>
      <c r="J653" s="117"/>
      <c r="K653" s="117"/>
    </row>
    <row r="654" spans="1:11" s="56" customFormat="1">
      <c r="A654" s="24"/>
      <c r="B654" s="24"/>
      <c r="C654" s="24"/>
      <c r="D654" s="24"/>
      <c r="E654" s="24"/>
      <c r="F654" s="24"/>
      <c r="G654" s="24"/>
      <c r="H654" s="24"/>
      <c r="J654" s="117"/>
      <c r="K654" s="117"/>
    </row>
    <row r="655" spans="1:11" s="56" customFormat="1">
      <c r="A655" s="24"/>
      <c r="B655" s="24"/>
      <c r="C655" s="24"/>
      <c r="D655" s="24"/>
      <c r="E655" s="24"/>
      <c r="F655" s="24"/>
      <c r="G655" s="24"/>
      <c r="H655" s="24"/>
      <c r="J655" s="117"/>
      <c r="K655" s="117"/>
    </row>
    <row r="656" spans="1:11" s="56" customFormat="1">
      <c r="A656" s="24"/>
      <c r="B656" s="24"/>
      <c r="C656" s="24"/>
      <c r="D656" s="24"/>
      <c r="E656" s="24"/>
      <c r="F656" s="24"/>
      <c r="G656" s="24"/>
      <c r="H656" s="24"/>
      <c r="J656" s="117"/>
      <c r="K656" s="117"/>
    </row>
    <row r="657" spans="1:11" s="56" customFormat="1">
      <c r="A657" s="24"/>
      <c r="B657" s="24"/>
      <c r="C657" s="24"/>
      <c r="D657" s="24"/>
      <c r="E657" s="24"/>
      <c r="F657" s="24"/>
      <c r="G657" s="24"/>
      <c r="H657" s="24"/>
      <c r="J657" s="117"/>
      <c r="K657" s="117"/>
    </row>
    <row r="658" spans="1:11" s="56" customFormat="1">
      <c r="A658" s="24"/>
      <c r="B658" s="24"/>
      <c r="C658" s="24"/>
      <c r="D658" s="24"/>
      <c r="E658" s="24"/>
      <c r="F658" s="24"/>
      <c r="G658" s="24"/>
      <c r="H658" s="24"/>
      <c r="J658" s="117"/>
      <c r="K658" s="117"/>
    </row>
    <row r="659" spans="1:11" s="56" customFormat="1">
      <c r="A659" s="24"/>
      <c r="B659" s="24"/>
      <c r="C659" s="24"/>
      <c r="D659" s="24"/>
      <c r="E659" s="24"/>
      <c r="F659" s="24"/>
      <c r="G659" s="24"/>
      <c r="H659" s="24"/>
      <c r="J659" s="117"/>
      <c r="K659" s="117"/>
    </row>
    <row r="660" spans="1:11" s="56" customFormat="1">
      <c r="A660" s="24"/>
      <c r="B660" s="24"/>
      <c r="C660" s="24"/>
      <c r="D660" s="24"/>
      <c r="E660" s="24"/>
      <c r="F660" s="24"/>
      <c r="G660" s="24"/>
      <c r="H660" s="24"/>
      <c r="J660" s="117"/>
      <c r="K660" s="117"/>
    </row>
    <row r="661" spans="1:11" s="56" customFormat="1">
      <c r="A661" s="24"/>
      <c r="B661" s="24"/>
      <c r="C661" s="24"/>
      <c r="D661" s="24"/>
      <c r="E661" s="24"/>
      <c r="F661" s="24"/>
      <c r="G661" s="24"/>
      <c r="H661" s="24"/>
      <c r="J661" s="117"/>
      <c r="K661" s="117"/>
    </row>
    <row r="662" spans="1:11" s="56" customFormat="1">
      <c r="A662" s="24"/>
      <c r="B662" s="24"/>
      <c r="C662" s="24"/>
      <c r="D662" s="24"/>
      <c r="E662" s="24"/>
      <c r="F662" s="24"/>
      <c r="G662" s="24"/>
      <c r="H662" s="24"/>
      <c r="J662" s="117"/>
      <c r="K662" s="117"/>
    </row>
    <row r="663" spans="1:11" s="56" customFormat="1">
      <c r="A663" s="24"/>
      <c r="B663" s="24"/>
      <c r="C663" s="24"/>
      <c r="D663" s="24"/>
      <c r="E663" s="24"/>
      <c r="F663" s="24"/>
      <c r="G663" s="24"/>
      <c r="H663" s="24"/>
      <c r="J663" s="117"/>
      <c r="K663" s="117"/>
    </row>
    <row r="664" spans="1:11" s="56" customFormat="1">
      <c r="A664" s="24"/>
      <c r="B664" s="24"/>
      <c r="C664" s="24"/>
      <c r="D664" s="24"/>
      <c r="E664" s="24"/>
      <c r="F664" s="24"/>
      <c r="G664" s="24"/>
      <c r="H664" s="24"/>
      <c r="J664" s="117"/>
      <c r="K664" s="117"/>
    </row>
    <row r="665" spans="1:11" s="56" customFormat="1">
      <c r="A665" s="24"/>
      <c r="B665" s="24"/>
      <c r="C665" s="24"/>
      <c r="D665" s="24"/>
      <c r="E665" s="24"/>
      <c r="F665" s="24"/>
      <c r="G665" s="24"/>
      <c r="H665" s="24"/>
      <c r="J665" s="117"/>
      <c r="K665" s="117"/>
    </row>
    <row r="666" spans="1:11" s="56" customFormat="1">
      <c r="A666" s="24"/>
      <c r="B666" s="24"/>
      <c r="C666" s="24"/>
      <c r="D666" s="24"/>
      <c r="E666" s="24"/>
      <c r="F666" s="24"/>
      <c r="G666" s="24"/>
      <c r="H666" s="24"/>
      <c r="J666" s="117"/>
      <c r="K666" s="117"/>
    </row>
    <row r="667" spans="1:11" s="56" customFormat="1">
      <c r="A667" s="24"/>
      <c r="B667" s="24"/>
      <c r="C667" s="24"/>
      <c r="D667" s="24"/>
      <c r="E667" s="24"/>
      <c r="F667" s="24"/>
      <c r="G667" s="24"/>
      <c r="H667" s="24"/>
      <c r="J667" s="117"/>
      <c r="K667" s="117"/>
    </row>
    <row r="668" spans="1:11" s="56" customFormat="1">
      <c r="A668" s="24"/>
      <c r="B668" s="24"/>
      <c r="C668" s="24"/>
      <c r="D668" s="24"/>
      <c r="E668" s="24"/>
      <c r="F668" s="24"/>
      <c r="G668" s="24"/>
      <c r="H668" s="24"/>
      <c r="J668" s="117"/>
      <c r="K668" s="117"/>
    </row>
    <row r="669" spans="1:11" s="56" customFormat="1">
      <c r="A669" s="24"/>
      <c r="B669" s="24"/>
      <c r="C669" s="24"/>
      <c r="D669" s="24"/>
      <c r="E669" s="24"/>
      <c r="F669" s="24"/>
      <c r="G669" s="24"/>
      <c r="H669" s="24"/>
      <c r="J669" s="117"/>
      <c r="K669" s="117"/>
    </row>
    <row r="670" spans="1:11" s="56" customFormat="1">
      <c r="A670" s="24"/>
      <c r="B670" s="24"/>
      <c r="C670" s="24"/>
      <c r="D670" s="24"/>
      <c r="E670" s="24"/>
      <c r="F670" s="24"/>
      <c r="G670" s="24"/>
      <c r="H670" s="24"/>
      <c r="J670" s="117"/>
      <c r="K670" s="117"/>
    </row>
    <row r="671" spans="1:11" s="56" customFormat="1">
      <c r="A671" s="24"/>
      <c r="B671" s="24"/>
      <c r="C671" s="24"/>
      <c r="D671" s="24"/>
      <c r="E671" s="24"/>
      <c r="F671" s="24"/>
      <c r="G671" s="24"/>
      <c r="H671" s="24"/>
      <c r="J671" s="117"/>
      <c r="K671" s="117"/>
    </row>
    <row r="672" spans="1:11" s="56" customFormat="1">
      <c r="A672" s="24"/>
      <c r="B672" s="24"/>
      <c r="C672" s="24"/>
      <c r="D672" s="24"/>
      <c r="E672" s="24"/>
      <c r="F672" s="24"/>
      <c r="G672" s="24"/>
      <c r="H672" s="24"/>
      <c r="J672" s="117"/>
      <c r="K672" s="117"/>
    </row>
    <row r="673" spans="1:11" s="56" customFormat="1">
      <c r="A673" s="24"/>
      <c r="B673" s="24"/>
      <c r="C673" s="24"/>
      <c r="D673" s="24"/>
      <c r="E673" s="24"/>
      <c r="F673" s="24"/>
      <c r="G673" s="24"/>
      <c r="H673" s="24"/>
      <c r="J673" s="117"/>
      <c r="K673" s="117"/>
    </row>
    <row r="674" spans="1:11" s="56" customFormat="1">
      <c r="A674" s="24"/>
      <c r="B674" s="24"/>
      <c r="C674" s="24"/>
      <c r="D674" s="24"/>
      <c r="E674" s="24"/>
      <c r="F674" s="24"/>
      <c r="G674" s="24"/>
      <c r="H674" s="24"/>
      <c r="J674" s="117"/>
      <c r="K674" s="117"/>
    </row>
    <row r="675" spans="1:11" s="56" customFormat="1">
      <c r="A675" s="24"/>
      <c r="B675" s="24"/>
      <c r="C675" s="24"/>
      <c r="D675" s="24"/>
      <c r="E675" s="24"/>
      <c r="F675" s="24"/>
      <c r="G675" s="24"/>
      <c r="H675" s="24"/>
      <c r="J675" s="117"/>
      <c r="K675" s="117"/>
    </row>
    <row r="676" spans="1:11" s="56" customFormat="1">
      <c r="A676" s="24"/>
      <c r="B676" s="24"/>
      <c r="C676" s="24"/>
      <c r="D676" s="24"/>
      <c r="E676" s="24"/>
      <c r="F676" s="24"/>
      <c r="G676" s="24"/>
      <c r="H676" s="24"/>
      <c r="J676" s="117"/>
      <c r="K676" s="117"/>
    </row>
    <row r="677" spans="1:11" s="56" customFormat="1">
      <c r="A677" s="24"/>
      <c r="B677" s="24"/>
      <c r="C677" s="24"/>
      <c r="D677" s="24"/>
      <c r="E677" s="24"/>
      <c r="F677" s="24"/>
      <c r="G677" s="24"/>
      <c r="H677" s="24"/>
      <c r="J677" s="117"/>
      <c r="K677" s="117"/>
    </row>
    <row r="678" spans="1:11" s="56" customFormat="1">
      <c r="A678" s="24"/>
      <c r="B678" s="24"/>
      <c r="C678" s="24"/>
      <c r="D678" s="24"/>
      <c r="E678" s="24"/>
      <c r="F678" s="24"/>
      <c r="G678" s="24"/>
      <c r="H678" s="24"/>
      <c r="J678" s="117"/>
      <c r="K678" s="117"/>
    </row>
    <row r="679" spans="1:11" s="56" customFormat="1">
      <c r="A679" s="24"/>
      <c r="B679" s="24"/>
      <c r="C679" s="24"/>
      <c r="D679" s="24"/>
      <c r="E679" s="24"/>
      <c r="F679" s="24"/>
      <c r="G679" s="24"/>
      <c r="H679" s="24"/>
      <c r="J679" s="117"/>
      <c r="K679" s="117"/>
    </row>
    <row r="680" spans="1:11" s="56" customFormat="1">
      <c r="A680" s="24"/>
      <c r="B680" s="24"/>
      <c r="C680" s="24"/>
      <c r="D680" s="24"/>
      <c r="E680" s="24"/>
      <c r="F680" s="24"/>
      <c r="G680" s="24"/>
      <c r="H680" s="24"/>
      <c r="J680" s="117"/>
      <c r="K680" s="117"/>
    </row>
    <row r="681" spans="1:11" s="56" customFormat="1">
      <c r="A681" s="24"/>
      <c r="B681" s="24"/>
      <c r="C681" s="24"/>
      <c r="D681" s="24"/>
      <c r="E681" s="24"/>
      <c r="F681" s="24"/>
      <c r="G681" s="24"/>
      <c r="H681" s="24"/>
      <c r="J681" s="117"/>
      <c r="K681" s="117"/>
    </row>
    <row r="682" spans="1:11" s="56" customFormat="1">
      <c r="A682" s="24"/>
      <c r="B682" s="24"/>
      <c r="C682" s="24"/>
      <c r="D682" s="24"/>
      <c r="E682" s="24"/>
      <c r="F682" s="24"/>
      <c r="G682" s="24"/>
      <c r="H682" s="24"/>
      <c r="J682" s="117"/>
      <c r="K682" s="117"/>
    </row>
    <row r="683" spans="1:11" s="56" customFormat="1">
      <c r="A683" s="24"/>
      <c r="B683" s="24"/>
      <c r="C683" s="24"/>
      <c r="D683" s="24"/>
      <c r="E683" s="24"/>
      <c r="F683" s="24"/>
      <c r="G683" s="24"/>
      <c r="H683" s="24"/>
      <c r="J683" s="117"/>
      <c r="K683" s="117"/>
    </row>
    <row r="684" spans="1:11" s="56" customFormat="1">
      <c r="A684" s="24"/>
      <c r="B684" s="24"/>
      <c r="C684" s="24"/>
      <c r="D684" s="24"/>
      <c r="E684" s="24"/>
      <c r="F684" s="24"/>
      <c r="G684" s="24"/>
      <c r="H684" s="24"/>
      <c r="J684" s="117"/>
      <c r="K684" s="117"/>
    </row>
    <row r="685" spans="1:11" s="56" customFormat="1">
      <c r="A685" s="24"/>
      <c r="B685" s="24"/>
      <c r="C685" s="24"/>
      <c r="D685" s="24"/>
      <c r="E685" s="24"/>
      <c r="F685" s="24"/>
      <c r="G685" s="24"/>
      <c r="H685" s="24"/>
      <c r="J685" s="117"/>
      <c r="K685" s="117"/>
    </row>
    <row r="686" spans="1:11" s="56" customFormat="1">
      <c r="A686" s="24"/>
      <c r="B686" s="24"/>
      <c r="C686" s="24"/>
      <c r="D686" s="24"/>
      <c r="E686" s="24"/>
      <c r="F686" s="24"/>
      <c r="G686" s="24"/>
      <c r="H686" s="24"/>
      <c r="J686" s="117"/>
      <c r="K686" s="117"/>
    </row>
    <row r="687" spans="1:11" s="56" customFormat="1">
      <c r="A687" s="24"/>
      <c r="B687" s="24"/>
      <c r="C687" s="24"/>
      <c r="D687" s="24"/>
      <c r="E687" s="24"/>
      <c r="F687" s="24"/>
      <c r="G687" s="24"/>
      <c r="H687" s="24"/>
      <c r="J687" s="117"/>
      <c r="K687" s="117"/>
    </row>
    <row r="688" spans="1:11" s="56" customFormat="1">
      <c r="A688" s="24"/>
      <c r="B688" s="24"/>
      <c r="C688" s="24"/>
      <c r="D688" s="24"/>
      <c r="E688" s="24"/>
      <c r="F688" s="24"/>
      <c r="G688" s="24"/>
      <c r="H688" s="24"/>
      <c r="J688" s="117"/>
      <c r="K688" s="117"/>
    </row>
    <row r="689" spans="1:11" s="56" customFormat="1">
      <c r="A689" s="24"/>
      <c r="B689" s="24"/>
      <c r="C689" s="24"/>
      <c r="D689" s="24"/>
      <c r="E689" s="24"/>
      <c r="F689" s="24"/>
      <c r="G689" s="24"/>
      <c r="H689" s="24"/>
      <c r="J689" s="117"/>
      <c r="K689" s="117"/>
    </row>
    <row r="690" spans="1:11" s="56" customFormat="1">
      <c r="A690" s="24"/>
      <c r="B690" s="24"/>
      <c r="C690" s="24"/>
      <c r="D690" s="24"/>
      <c r="E690" s="24"/>
      <c r="F690" s="24"/>
      <c r="G690" s="24"/>
      <c r="H690" s="24"/>
      <c r="J690" s="117"/>
      <c r="K690" s="117"/>
    </row>
    <row r="691" spans="1:11" s="56" customFormat="1">
      <c r="A691" s="24"/>
      <c r="B691" s="24"/>
      <c r="C691" s="24"/>
      <c r="D691" s="24"/>
      <c r="E691" s="24"/>
      <c r="F691" s="24"/>
      <c r="G691" s="24"/>
      <c r="H691" s="24"/>
      <c r="J691" s="117"/>
      <c r="K691" s="117"/>
    </row>
    <row r="692" spans="1:11" s="56" customFormat="1">
      <c r="A692" s="24"/>
      <c r="B692" s="24"/>
      <c r="C692" s="24"/>
      <c r="D692" s="24"/>
      <c r="E692" s="24"/>
      <c r="F692" s="24"/>
      <c r="G692" s="24"/>
      <c r="H692" s="24"/>
      <c r="J692" s="117"/>
      <c r="K692" s="117"/>
    </row>
    <row r="693" spans="1:11" s="56" customFormat="1">
      <c r="A693" s="24"/>
      <c r="B693" s="24"/>
      <c r="C693" s="24"/>
      <c r="D693" s="24"/>
      <c r="E693" s="24"/>
      <c r="F693" s="24"/>
      <c r="G693" s="24"/>
      <c r="H693" s="24"/>
      <c r="J693" s="117"/>
      <c r="K693" s="117"/>
    </row>
    <row r="694" spans="1:11" s="56" customFormat="1">
      <c r="A694" s="24"/>
      <c r="B694" s="24"/>
      <c r="C694" s="24"/>
      <c r="D694" s="24"/>
      <c r="E694" s="24"/>
      <c r="F694" s="24"/>
      <c r="G694" s="24"/>
      <c r="H694" s="24"/>
      <c r="J694" s="117"/>
      <c r="K694" s="117"/>
    </row>
    <row r="695" spans="1:11" s="56" customFormat="1">
      <c r="A695" s="24"/>
      <c r="B695" s="24"/>
      <c r="C695" s="24"/>
      <c r="D695" s="24"/>
      <c r="E695" s="24"/>
      <c r="F695" s="24"/>
      <c r="G695" s="24"/>
      <c r="H695" s="24"/>
      <c r="J695" s="117"/>
      <c r="K695" s="117"/>
    </row>
    <row r="696" spans="1:11" s="56" customFormat="1">
      <c r="A696" s="24"/>
      <c r="B696" s="24"/>
      <c r="C696" s="24"/>
      <c r="D696" s="24"/>
      <c r="E696" s="24"/>
      <c r="F696" s="24"/>
      <c r="G696" s="24"/>
      <c r="H696" s="24"/>
      <c r="J696" s="117"/>
      <c r="K696" s="117"/>
    </row>
    <row r="697" spans="1:11" s="56" customFormat="1">
      <c r="A697" s="24"/>
      <c r="B697" s="24"/>
      <c r="C697" s="24"/>
      <c r="D697" s="24"/>
      <c r="E697" s="24"/>
      <c r="F697" s="24"/>
      <c r="G697" s="24"/>
      <c r="H697" s="24"/>
      <c r="J697" s="117"/>
      <c r="K697" s="117"/>
    </row>
    <row r="698" spans="1:11" s="56" customFormat="1">
      <c r="A698" s="24"/>
      <c r="B698" s="24"/>
      <c r="C698" s="24"/>
      <c r="D698" s="24"/>
      <c r="E698" s="24"/>
      <c r="F698" s="24"/>
      <c r="G698" s="24"/>
      <c r="H698" s="24"/>
      <c r="J698" s="117"/>
      <c r="K698" s="117"/>
    </row>
    <row r="699" spans="1:11" s="56" customFormat="1">
      <c r="A699" s="24"/>
      <c r="B699" s="24"/>
      <c r="C699" s="24"/>
      <c r="D699" s="24"/>
      <c r="E699" s="24"/>
      <c r="F699" s="24"/>
      <c r="G699" s="24"/>
      <c r="H699" s="24"/>
      <c r="J699" s="117"/>
      <c r="K699" s="117"/>
    </row>
    <row r="700" spans="1:11" s="56" customFormat="1">
      <c r="A700" s="24"/>
      <c r="B700" s="24"/>
      <c r="C700" s="24"/>
      <c r="D700" s="24"/>
      <c r="E700" s="24"/>
      <c r="F700" s="24"/>
      <c r="G700" s="24"/>
      <c r="H700" s="24"/>
      <c r="J700" s="117"/>
      <c r="K700" s="117"/>
    </row>
    <row r="701" spans="1:11" s="56" customFormat="1">
      <c r="A701" s="24"/>
      <c r="B701" s="24"/>
      <c r="C701" s="24"/>
      <c r="D701" s="24"/>
      <c r="E701" s="24"/>
      <c r="F701" s="24"/>
      <c r="G701" s="24"/>
      <c r="H701" s="24"/>
      <c r="J701" s="117"/>
      <c r="K701" s="117"/>
    </row>
    <row r="702" spans="1:11" s="56" customFormat="1">
      <c r="A702" s="24"/>
      <c r="B702" s="24"/>
      <c r="C702" s="24"/>
      <c r="D702" s="24"/>
      <c r="E702" s="24"/>
      <c r="F702" s="24"/>
      <c r="G702" s="24"/>
      <c r="H702" s="24"/>
      <c r="J702" s="117"/>
      <c r="K702" s="117"/>
    </row>
    <row r="703" spans="1:11" s="56" customFormat="1">
      <c r="A703" s="24"/>
      <c r="B703" s="24"/>
      <c r="C703" s="24"/>
      <c r="D703" s="24"/>
      <c r="E703" s="24"/>
      <c r="F703" s="24"/>
      <c r="G703" s="24"/>
      <c r="H703" s="24"/>
      <c r="J703" s="117"/>
      <c r="K703" s="117"/>
    </row>
    <row r="704" spans="1:11" s="56" customFormat="1">
      <c r="A704" s="24"/>
      <c r="B704" s="24"/>
      <c r="C704" s="24"/>
      <c r="D704" s="24"/>
      <c r="E704" s="24"/>
      <c r="F704" s="24"/>
      <c r="G704" s="24"/>
      <c r="H704" s="24"/>
      <c r="J704" s="117"/>
      <c r="K704" s="117"/>
    </row>
    <row r="705" spans="1:11" s="56" customFormat="1">
      <c r="A705" s="24"/>
      <c r="B705" s="24"/>
      <c r="C705" s="24"/>
      <c r="D705" s="24"/>
      <c r="E705" s="24"/>
      <c r="F705" s="24"/>
      <c r="G705" s="24"/>
      <c r="H705" s="24"/>
      <c r="J705" s="117"/>
      <c r="K705" s="117"/>
    </row>
    <row r="706" spans="1:11" s="56" customFormat="1">
      <c r="A706" s="24"/>
      <c r="B706" s="24"/>
      <c r="C706" s="24"/>
      <c r="D706" s="24"/>
      <c r="E706" s="24"/>
      <c r="F706" s="24"/>
      <c r="G706" s="24"/>
      <c r="H706" s="24"/>
      <c r="J706" s="117"/>
      <c r="K706" s="117"/>
    </row>
    <row r="707" spans="1:11" s="56" customFormat="1">
      <c r="A707" s="24"/>
      <c r="B707" s="24"/>
      <c r="C707" s="24"/>
      <c r="D707" s="24"/>
      <c r="E707" s="24"/>
      <c r="F707" s="24"/>
      <c r="G707" s="24"/>
      <c r="H707" s="24"/>
      <c r="J707" s="117"/>
      <c r="K707" s="117"/>
    </row>
    <row r="708" spans="1:11" s="56" customFormat="1">
      <c r="A708" s="24"/>
      <c r="B708" s="24"/>
      <c r="C708" s="24"/>
      <c r="D708" s="24"/>
      <c r="E708" s="24"/>
      <c r="F708" s="24"/>
      <c r="G708" s="24"/>
      <c r="H708" s="24"/>
      <c r="J708" s="117"/>
      <c r="K708" s="117"/>
    </row>
    <row r="709" spans="1:11" s="56" customFormat="1">
      <c r="A709" s="24"/>
      <c r="B709" s="24"/>
      <c r="C709" s="24"/>
      <c r="D709" s="24"/>
      <c r="E709" s="24"/>
      <c r="F709" s="24"/>
      <c r="G709" s="24"/>
      <c r="H709" s="24"/>
      <c r="J709" s="117"/>
      <c r="K709" s="117"/>
    </row>
    <row r="710" spans="1:11" s="56" customFormat="1">
      <c r="A710" s="24"/>
      <c r="B710" s="24"/>
      <c r="C710" s="24"/>
      <c r="D710" s="24"/>
      <c r="E710" s="24"/>
      <c r="F710" s="24"/>
      <c r="G710" s="24"/>
      <c r="H710" s="24"/>
      <c r="J710" s="117"/>
      <c r="K710" s="117"/>
    </row>
    <row r="711" spans="1:11" s="56" customFormat="1">
      <c r="A711" s="24"/>
      <c r="B711" s="24"/>
      <c r="C711" s="24"/>
      <c r="D711" s="24"/>
      <c r="E711" s="24"/>
      <c r="F711" s="24"/>
      <c r="G711" s="24"/>
      <c r="H711" s="24"/>
      <c r="J711" s="117"/>
      <c r="K711" s="117"/>
    </row>
    <row r="712" spans="1:11" s="56" customFormat="1">
      <c r="A712" s="24"/>
      <c r="B712" s="24"/>
      <c r="C712" s="24"/>
      <c r="D712" s="24"/>
      <c r="E712" s="24"/>
      <c r="F712" s="24"/>
      <c r="G712" s="24"/>
      <c r="H712" s="24"/>
      <c r="J712" s="117"/>
      <c r="K712" s="117"/>
    </row>
    <row r="713" spans="1:11" s="56" customFormat="1">
      <c r="A713" s="24"/>
      <c r="B713" s="24"/>
      <c r="C713" s="24"/>
      <c r="D713" s="24"/>
      <c r="E713" s="24"/>
      <c r="F713" s="24"/>
      <c r="G713" s="24"/>
      <c r="H713" s="24"/>
      <c r="J713" s="117"/>
      <c r="K713" s="117"/>
    </row>
    <row r="714" spans="1:11" s="56" customFormat="1">
      <c r="A714" s="24"/>
      <c r="B714" s="24"/>
      <c r="C714" s="24"/>
      <c r="D714" s="24"/>
      <c r="E714" s="24"/>
      <c r="F714" s="24"/>
      <c r="G714" s="24"/>
      <c r="H714" s="24"/>
      <c r="J714" s="117"/>
      <c r="K714" s="117"/>
    </row>
    <row r="715" spans="1:11" s="56" customFormat="1">
      <c r="A715" s="24"/>
      <c r="B715" s="24"/>
      <c r="C715" s="24"/>
      <c r="D715" s="24"/>
      <c r="E715" s="24"/>
      <c r="F715" s="24"/>
      <c r="G715" s="24"/>
      <c r="H715" s="24"/>
      <c r="J715" s="117"/>
      <c r="K715" s="117"/>
    </row>
    <row r="716" spans="1:11" s="56" customFormat="1">
      <c r="A716" s="24"/>
      <c r="B716" s="24"/>
      <c r="C716" s="24"/>
      <c r="D716" s="24"/>
      <c r="E716" s="24"/>
      <c r="F716" s="24"/>
      <c r="G716" s="24"/>
      <c r="H716" s="24"/>
      <c r="J716" s="117"/>
      <c r="K716" s="117"/>
    </row>
    <row r="717" spans="1:11" s="56" customFormat="1">
      <c r="A717" s="24"/>
      <c r="B717" s="24"/>
      <c r="C717" s="24"/>
      <c r="D717" s="24"/>
      <c r="E717" s="24"/>
      <c r="F717" s="24"/>
      <c r="G717" s="24"/>
      <c r="H717" s="24"/>
      <c r="J717" s="117"/>
      <c r="K717" s="117"/>
    </row>
    <row r="718" spans="1:11" s="56" customFormat="1">
      <c r="A718" s="24"/>
      <c r="B718" s="24"/>
      <c r="C718" s="24"/>
      <c r="D718" s="24"/>
      <c r="E718" s="24"/>
      <c r="F718" s="24"/>
      <c r="G718" s="24"/>
      <c r="H718" s="24"/>
      <c r="J718" s="117"/>
      <c r="K718" s="117"/>
    </row>
    <row r="719" spans="1:11" s="56" customFormat="1">
      <c r="A719" s="24"/>
      <c r="B719" s="24"/>
      <c r="C719" s="24"/>
      <c r="D719" s="24"/>
      <c r="E719" s="24"/>
      <c r="F719" s="24"/>
      <c r="G719" s="24"/>
      <c r="H719" s="24"/>
      <c r="J719" s="117"/>
      <c r="K719" s="117"/>
    </row>
    <row r="720" spans="1:11" s="56" customFormat="1">
      <c r="A720" s="24"/>
      <c r="B720" s="24"/>
      <c r="C720" s="24"/>
      <c r="D720" s="24"/>
      <c r="E720" s="24"/>
      <c r="F720" s="24"/>
      <c r="G720" s="24"/>
      <c r="H720" s="24"/>
      <c r="J720" s="117"/>
      <c r="K720" s="117"/>
    </row>
    <row r="721" spans="1:11" s="56" customFormat="1">
      <c r="A721" s="24"/>
      <c r="B721" s="24"/>
      <c r="C721" s="24"/>
      <c r="D721" s="24"/>
      <c r="E721" s="24"/>
      <c r="F721" s="24"/>
      <c r="G721" s="24"/>
      <c r="H721" s="24"/>
      <c r="J721" s="117"/>
      <c r="K721" s="117"/>
    </row>
    <row r="722" spans="1:11" s="56" customFormat="1">
      <c r="A722" s="24"/>
      <c r="B722" s="24"/>
      <c r="C722" s="24"/>
      <c r="D722" s="24"/>
      <c r="E722" s="24"/>
      <c r="F722" s="24"/>
      <c r="G722" s="24"/>
      <c r="H722" s="24"/>
      <c r="J722" s="117"/>
      <c r="K722" s="117"/>
    </row>
    <row r="723" spans="1:11" s="56" customFormat="1">
      <c r="A723" s="24"/>
      <c r="B723" s="24"/>
      <c r="C723" s="24"/>
      <c r="D723" s="24"/>
      <c r="E723" s="24"/>
      <c r="F723" s="24"/>
      <c r="G723" s="24"/>
      <c r="H723" s="24"/>
      <c r="J723" s="117"/>
      <c r="K723" s="117"/>
    </row>
    <row r="724" spans="1:11" s="56" customFormat="1">
      <c r="A724" s="24"/>
      <c r="B724" s="24"/>
      <c r="C724" s="24"/>
      <c r="D724" s="24"/>
      <c r="E724" s="24"/>
      <c r="F724" s="24"/>
      <c r="G724" s="24"/>
      <c r="H724" s="24"/>
      <c r="J724" s="117"/>
      <c r="K724" s="117"/>
    </row>
    <row r="725" spans="1:11" s="56" customFormat="1">
      <c r="A725" s="24"/>
      <c r="B725" s="24"/>
      <c r="C725" s="24"/>
      <c r="D725" s="24"/>
      <c r="E725" s="24"/>
      <c r="F725" s="24"/>
      <c r="G725" s="24"/>
      <c r="H725" s="24"/>
      <c r="J725" s="117"/>
      <c r="K725" s="117"/>
    </row>
    <row r="726" spans="1:11" s="56" customFormat="1">
      <c r="A726" s="24"/>
      <c r="B726" s="24"/>
      <c r="C726" s="24"/>
      <c r="D726" s="24"/>
      <c r="E726" s="24"/>
      <c r="F726" s="24"/>
      <c r="G726" s="24"/>
      <c r="H726" s="24"/>
      <c r="J726" s="117"/>
      <c r="K726" s="117"/>
    </row>
    <row r="727" spans="1:11" s="56" customFormat="1">
      <c r="A727" s="24"/>
      <c r="B727" s="24"/>
      <c r="C727" s="24"/>
      <c r="D727" s="24"/>
      <c r="E727" s="24"/>
      <c r="F727" s="24"/>
      <c r="G727" s="24"/>
      <c r="H727" s="24"/>
      <c r="J727" s="117"/>
      <c r="K727" s="117"/>
    </row>
    <row r="728" spans="1:11" s="56" customFormat="1">
      <c r="A728" s="24"/>
      <c r="B728" s="24"/>
      <c r="C728" s="24"/>
      <c r="D728" s="24"/>
      <c r="E728" s="24"/>
      <c r="F728" s="24"/>
      <c r="G728" s="24"/>
      <c r="H728" s="24"/>
      <c r="J728" s="117"/>
      <c r="K728" s="117"/>
    </row>
    <row r="729" spans="1:11" s="56" customFormat="1">
      <c r="A729" s="24"/>
      <c r="B729" s="24"/>
      <c r="C729" s="24"/>
      <c r="D729" s="24"/>
      <c r="E729" s="24"/>
      <c r="F729" s="24"/>
      <c r="G729" s="24"/>
      <c r="H729" s="24"/>
      <c r="J729" s="117"/>
      <c r="K729" s="117"/>
    </row>
    <row r="730" spans="1:11" s="56" customFormat="1">
      <c r="A730" s="24"/>
      <c r="B730" s="24"/>
      <c r="C730" s="24"/>
      <c r="D730" s="24"/>
      <c r="E730" s="24"/>
      <c r="F730" s="24"/>
      <c r="G730" s="24"/>
      <c r="H730" s="24"/>
      <c r="J730" s="117"/>
      <c r="K730" s="117"/>
    </row>
    <row r="731" spans="1:11" s="56" customFormat="1">
      <c r="A731" s="24"/>
      <c r="B731" s="24"/>
      <c r="C731" s="24"/>
      <c r="D731" s="24"/>
      <c r="E731" s="24"/>
      <c r="F731" s="24"/>
      <c r="G731" s="24"/>
      <c r="H731" s="24"/>
      <c r="J731" s="117"/>
      <c r="K731" s="117"/>
    </row>
    <row r="732" spans="1:11" s="56" customFormat="1">
      <c r="A732" s="24"/>
      <c r="B732" s="24"/>
      <c r="C732" s="24"/>
      <c r="D732" s="24"/>
      <c r="E732" s="24"/>
      <c r="F732" s="24"/>
      <c r="G732" s="24"/>
      <c r="H732" s="24"/>
      <c r="J732" s="117"/>
      <c r="K732" s="117"/>
    </row>
    <row r="733" spans="1:11" s="56" customFormat="1">
      <c r="A733" s="24"/>
      <c r="B733" s="24"/>
      <c r="C733" s="24"/>
      <c r="D733" s="24"/>
      <c r="E733" s="24"/>
      <c r="F733" s="24"/>
      <c r="G733" s="24"/>
      <c r="H733" s="24"/>
      <c r="J733" s="117"/>
      <c r="K733" s="117"/>
    </row>
    <row r="734" spans="1:11" s="56" customFormat="1">
      <c r="A734" s="24"/>
      <c r="B734" s="24"/>
      <c r="C734" s="24"/>
      <c r="D734" s="24"/>
      <c r="E734" s="24"/>
      <c r="F734" s="24"/>
      <c r="G734" s="24"/>
      <c r="H734" s="24"/>
      <c r="J734" s="117"/>
      <c r="K734" s="117"/>
    </row>
    <row r="735" spans="1:11" s="56" customFormat="1">
      <c r="A735" s="24"/>
      <c r="B735" s="24"/>
      <c r="C735" s="24"/>
      <c r="D735" s="24"/>
      <c r="E735" s="24"/>
      <c r="F735" s="24"/>
      <c r="G735" s="24"/>
      <c r="H735" s="24"/>
      <c r="J735" s="117"/>
      <c r="K735" s="117"/>
    </row>
    <row r="736" spans="1:11" s="56" customFormat="1">
      <c r="A736" s="24"/>
      <c r="B736" s="24"/>
      <c r="C736" s="24"/>
      <c r="D736" s="24"/>
      <c r="E736" s="24"/>
      <c r="F736" s="24"/>
      <c r="G736" s="24"/>
      <c r="H736" s="24"/>
      <c r="J736" s="117"/>
      <c r="K736" s="117"/>
    </row>
    <row r="737" spans="1:11" s="56" customFormat="1">
      <c r="A737" s="24"/>
      <c r="B737" s="24"/>
      <c r="C737" s="24"/>
      <c r="D737" s="24"/>
      <c r="E737" s="24"/>
      <c r="F737" s="24"/>
      <c r="G737" s="24"/>
      <c r="H737" s="24"/>
      <c r="J737" s="117"/>
      <c r="K737" s="117"/>
    </row>
    <row r="738" spans="1:11" s="56" customFormat="1">
      <c r="A738" s="24"/>
      <c r="B738" s="24"/>
      <c r="C738" s="24"/>
      <c r="D738" s="24"/>
      <c r="E738" s="24"/>
      <c r="F738" s="24"/>
      <c r="G738" s="24"/>
      <c r="H738" s="24"/>
      <c r="J738" s="117"/>
      <c r="K738" s="117"/>
    </row>
    <row r="739" spans="1:11" s="56" customFormat="1">
      <c r="A739" s="24"/>
      <c r="B739" s="24"/>
      <c r="C739" s="24"/>
      <c r="D739" s="24"/>
      <c r="E739" s="24"/>
      <c r="F739" s="24"/>
      <c r="G739" s="24"/>
      <c r="H739" s="24"/>
      <c r="J739" s="117"/>
      <c r="K739" s="117"/>
    </row>
    <row r="740" spans="1:11" s="56" customFormat="1">
      <c r="A740" s="24"/>
      <c r="B740" s="24"/>
      <c r="C740" s="24"/>
      <c r="D740" s="24"/>
      <c r="E740" s="24"/>
      <c r="F740" s="24"/>
      <c r="G740" s="24"/>
      <c r="H740" s="24"/>
      <c r="J740" s="117"/>
      <c r="K740" s="117"/>
    </row>
    <row r="741" spans="1:11" s="56" customFormat="1">
      <c r="A741" s="24"/>
      <c r="B741" s="24"/>
      <c r="C741" s="24"/>
      <c r="D741" s="24"/>
      <c r="E741" s="24"/>
      <c r="F741" s="24"/>
      <c r="G741" s="24"/>
      <c r="H741" s="24"/>
      <c r="J741" s="117"/>
      <c r="K741" s="117"/>
    </row>
    <row r="742" spans="1:11" s="56" customFormat="1">
      <c r="A742" s="24"/>
      <c r="B742" s="24"/>
      <c r="C742" s="24"/>
      <c r="D742" s="24"/>
      <c r="E742" s="24"/>
      <c r="F742" s="24"/>
      <c r="G742" s="24"/>
      <c r="H742" s="24"/>
      <c r="J742" s="117"/>
      <c r="K742" s="117"/>
    </row>
    <row r="743" spans="1:11" s="56" customFormat="1">
      <c r="A743" s="24"/>
      <c r="B743" s="24"/>
      <c r="C743" s="24"/>
      <c r="D743" s="24"/>
      <c r="E743" s="24"/>
      <c r="F743" s="24"/>
      <c r="G743" s="24"/>
      <c r="H743" s="24"/>
      <c r="J743" s="117"/>
      <c r="K743" s="117"/>
    </row>
    <row r="744" spans="1:11" s="56" customFormat="1">
      <c r="A744" s="24"/>
      <c r="B744" s="24"/>
      <c r="C744" s="24"/>
      <c r="D744" s="24"/>
      <c r="E744" s="24"/>
      <c r="F744" s="24"/>
      <c r="G744" s="24"/>
      <c r="H744" s="24"/>
      <c r="J744" s="117"/>
      <c r="K744" s="117"/>
    </row>
    <row r="745" spans="1:11" s="56" customFormat="1">
      <c r="A745" s="24"/>
      <c r="B745" s="24"/>
      <c r="C745" s="24"/>
      <c r="D745" s="24"/>
      <c r="E745" s="24"/>
      <c r="F745" s="24"/>
      <c r="G745" s="24"/>
      <c r="H745" s="24"/>
      <c r="J745" s="117"/>
      <c r="K745" s="117"/>
    </row>
    <row r="746" spans="1:11" s="56" customFormat="1">
      <c r="A746" s="24"/>
      <c r="B746" s="24"/>
      <c r="C746" s="24"/>
      <c r="D746" s="24"/>
      <c r="E746" s="24"/>
      <c r="F746" s="24"/>
      <c r="G746" s="24"/>
      <c r="H746" s="24"/>
      <c r="J746" s="117"/>
      <c r="K746" s="117"/>
    </row>
    <row r="747" spans="1:11" s="56" customFormat="1">
      <c r="A747" s="24"/>
      <c r="B747" s="24"/>
      <c r="C747" s="24"/>
      <c r="D747" s="24"/>
      <c r="E747" s="24"/>
      <c r="F747" s="24"/>
      <c r="G747" s="24"/>
      <c r="H747" s="24"/>
      <c r="J747" s="117"/>
      <c r="K747" s="117"/>
    </row>
    <row r="748" spans="1:11" s="56" customFormat="1">
      <c r="A748" s="24"/>
      <c r="B748" s="24"/>
      <c r="C748" s="24"/>
      <c r="D748" s="24"/>
      <c r="E748" s="24"/>
      <c r="F748" s="24"/>
      <c r="G748" s="24"/>
      <c r="H748" s="24"/>
      <c r="J748" s="117"/>
      <c r="K748" s="117"/>
    </row>
    <row r="749" spans="1:11" s="56" customFormat="1">
      <c r="A749" s="24"/>
      <c r="B749" s="24"/>
      <c r="C749" s="24"/>
      <c r="D749" s="24"/>
      <c r="E749" s="24"/>
      <c r="F749" s="24"/>
      <c r="G749" s="24"/>
      <c r="H749" s="24"/>
      <c r="J749" s="117"/>
      <c r="K749" s="117"/>
    </row>
    <row r="750" spans="1:11" s="56" customFormat="1">
      <c r="A750" s="24"/>
      <c r="B750" s="24"/>
      <c r="C750" s="24"/>
      <c r="D750" s="24"/>
      <c r="E750" s="24"/>
      <c r="F750" s="24"/>
      <c r="G750" s="24"/>
      <c r="H750" s="24"/>
      <c r="J750" s="117"/>
      <c r="K750" s="117"/>
    </row>
    <row r="751" spans="1:11" s="56" customFormat="1">
      <c r="A751" s="24"/>
      <c r="B751" s="24"/>
      <c r="C751" s="24"/>
      <c r="D751" s="24"/>
      <c r="E751" s="24"/>
      <c r="F751" s="24"/>
      <c r="G751" s="24"/>
      <c r="H751" s="24"/>
      <c r="J751" s="117"/>
      <c r="K751" s="117"/>
    </row>
    <row r="752" spans="1:11" s="56" customFormat="1">
      <c r="A752" s="24"/>
      <c r="B752" s="24"/>
      <c r="C752" s="24"/>
      <c r="D752" s="24"/>
      <c r="E752" s="24"/>
      <c r="F752" s="24"/>
      <c r="G752" s="24"/>
      <c r="H752" s="24"/>
      <c r="J752" s="117"/>
      <c r="K752" s="117"/>
    </row>
    <row r="753" spans="1:11" s="56" customFormat="1">
      <c r="A753" s="24"/>
      <c r="B753" s="24"/>
      <c r="C753" s="24"/>
      <c r="D753" s="24"/>
      <c r="E753" s="24"/>
      <c r="F753" s="24"/>
      <c r="G753" s="24"/>
      <c r="H753" s="24"/>
      <c r="J753" s="117"/>
      <c r="K753" s="117"/>
    </row>
    <row r="754" spans="1:11" s="56" customFormat="1">
      <c r="A754" s="24"/>
      <c r="B754" s="24"/>
      <c r="C754" s="24"/>
      <c r="D754" s="24"/>
      <c r="E754" s="24"/>
      <c r="F754" s="24"/>
      <c r="G754" s="24"/>
      <c r="H754" s="24"/>
      <c r="J754" s="117"/>
      <c r="K754" s="117"/>
    </row>
    <row r="755" spans="1:11" s="56" customFormat="1">
      <c r="A755" s="24"/>
      <c r="B755" s="24"/>
      <c r="C755" s="24"/>
      <c r="D755" s="24"/>
      <c r="E755" s="24"/>
      <c r="F755" s="24"/>
      <c r="G755" s="24"/>
      <c r="H755" s="24"/>
      <c r="J755" s="117"/>
      <c r="K755" s="117"/>
    </row>
    <row r="756" spans="1:11" s="56" customFormat="1">
      <c r="A756" s="24"/>
      <c r="B756" s="24"/>
      <c r="C756" s="24"/>
      <c r="D756" s="24"/>
      <c r="E756" s="24"/>
      <c r="F756" s="24"/>
      <c r="G756" s="24"/>
      <c r="H756" s="24"/>
      <c r="J756" s="117"/>
      <c r="K756" s="117"/>
    </row>
    <row r="757" spans="1:11" s="56" customFormat="1">
      <c r="A757" s="24"/>
      <c r="B757" s="24"/>
      <c r="C757" s="24"/>
      <c r="D757" s="24"/>
      <c r="E757" s="24"/>
      <c r="F757" s="24"/>
      <c r="G757" s="24"/>
      <c r="H757" s="24"/>
      <c r="J757" s="117"/>
      <c r="K757" s="117"/>
    </row>
    <row r="758" spans="1:11" s="56" customFormat="1">
      <c r="A758" s="24"/>
      <c r="B758" s="24"/>
      <c r="C758" s="24"/>
      <c r="D758" s="24"/>
      <c r="E758" s="24"/>
      <c r="F758" s="24"/>
      <c r="G758" s="24"/>
      <c r="H758" s="24"/>
      <c r="J758" s="117"/>
      <c r="K758" s="117"/>
    </row>
    <row r="759" spans="1:11" s="56" customFormat="1">
      <c r="A759" s="24"/>
      <c r="B759" s="24"/>
      <c r="C759" s="24"/>
      <c r="D759" s="24"/>
      <c r="E759" s="24"/>
      <c r="F759" s="24"/>
      <c r="G759" s="24"/>
      <c r="H759" s="24"/>
      <c r="J759" s="117"/>
      <c r="K759" s="117"/>
    </row>
    <row r="760" spans="1:11" s="56" customFormat="1">
      <c r="A760" s="24"/>
      <c r="B760" s="24"/>
      <c r="C760" s="24"/>
      <c r="D760" s="24"/>
      <c r="E760" s="24"/>
      <c r="F760" s="24"/>
      <c r="G760" s="24"/>
      <c r="H760" s="24"/>
      <c r="J760" s="117"/>
      <c r="K760" s="117"/>
    </row>
    <row r="761" spans="1:11" s="56" customFormat="1">
      <c r="A761" s="24"/>
      <c r="B761" s="24"/>
      <c r="C761" s="24"/>
      <c r="D761" s="24"/>
      <c r="E761" s="24"/>
      <c r="F761" s="24"/>
      <c r="G761" s="24"/>
      <c r="H761" s="24"/>
      <c r="J761" s="117"/>
      <c r="K761" s="117"/>
    </row>
    <row r="762" spans="1:11" s="56" customFormat="1">
      <c r="A762" s="24"/>
      <c r="B762" s="24"/>
      <c r="C762" s="24"/>
      <c r="D762" s="24"/>
      <c r="E762" s="24"/>
      <c r="F762" s="24"/>
      <c r="G762" s="24"/>
      <c r="H762" s="24"/>
      <c r="J762" s="117"/>
      <c r="K762" s="117"/>
    </row>
    <row r="763" spans="1:11" s="56" customFormat="1">
      <c r="A763" s="24"/>
      <c r="B763" s="24"/>
      <c r="C763" s="24"/>
      <c r="D763" s="24"/>
      <c r="E763" s="24"/>
      <c r="F763" s="24"/>
      <c r="G763" s="24"/>
      <c r="H763" s="24"/>
      <c r="J763" s="117"/>
      <c r="K763" s="117"/>
    </row>
    <row r="764" spans="1:11" s="56" customFormat="1">
      <c r="A764" s="24"/>
      <c r="B764" s="24"/>
      <c r="C764" s="24"/>
      <c r="D764" s="24"/>
      <c r="E764" s="24"/>
      <c r="F764" s="24"/>
      <c r="G764" s="24"/>
      <c r="H764" s="24"/>
      <c r="J764" s="117"/>
      <c r="K764" s="117"/>
    </row>
    <row r="765" spans="1:11" s="56" customFormat="1">
      <c r="A765" s="24"/>
      <c r="B765" s="24"/>
      <c r="C765" s="24"/>
      <c r="D765" s="24"/>
      <c r="E765" s="24"/>
      <c r="F765" s="24"/>
      <c r="G765" s="24"/>
      <c r="H765" s="24"/>
      <c r="J765" s="117"/>
      <c r="K765" s="117"/>
    </row>
    <row r="766" spans="1:11" s="56" customFormat="1">
      <c r="A766" s="24"/>
      <c r="B766" s="24"/>
      <c r="C766" s="24"/>
      <c r="D766" s="24"/>
      <c r="E766" s="24"/>
      <c r="F766" s="24"/>
      <c r="G766" s="24"/>
      <c r="H766" s="24"/>
      <c r="J766" s="117"/>
      <c r="K766" s="117"/>
    </row>
    <row r="767" spans="1:11" s="56" customFormat="1">
      <c r="A767" s="24"/>
      <c r="B767" s="24"/>
      <c r="C767" s="24"/>
      <c r="D767" s="24"/>
      <c r="E767" s="24"/>
      <c r="F767" s="24"/>
      <c r="G767" s="24"/>
      <c r="H767" s="24"/>
      <c r="J767" s="117"/>
      <c r="K767" s="117"/>
    </row>
    <row r="768" spans="1:11" s="56" customFormat="1">
      <c r="A768" s="24"/>
      <c r="B768" s="24"/>
      <c r="C768" s="24"/>
      <c r="D768" s="24"/>
      <c r="E768" s="24"/>
      <c r="F768" s="24"/>
      <c r="G768" s="24"/>
      <c r="H768" s="24"/>
      <c r="J768" s="117"/>
      <c r="K768" s="117"/>
    </row>
    <row r="769" spans="1:11" s="56" customFormat="1">
      <c r="A769" s="24"/>
      <c r="B769" s="24"/>
      <c r="C769" s="24"/>
      <c r="D769" s="24"/>
      <c r="E769" s="24"/>
      <c r="F769" s="24"/>
      <c r="G769" s="24"/>
      <c r="H769" s="24"/>
      <c r="J769" s="117"/>
      <c r="K769" s="117"/>
    </row>
    <row r="770" spans="1:11" s="56" customFormat="1">
      <c r="A770" s="24"/>
      <c r="B770" s="24"/>
      <c r="C770" s="24"/>
      <c r="D770" s="24"/>
      <c r="E770" s="24"/>
      <c r="F770" s="24"/>
      <c r="G770" s="24"/>
      <c r="H770" s="24"/>
      <c r="J770" s="117"/>
      <c r="K770" s="117"/>
    </row>
    <row r="771" spans="1:11" s="56" customFormat="1">
      <c r="A771" s="24"/>
      <c r="B771" s="24"/>
      <c r="C771" s="24"/>
      <c r="D771" s="24"/>
      <c r="E771" s="24"/>
      <c r="F771" s="24"/>
      <c r="G771" s="24"/>
      <c r="H771" s="24"/>
      <c r="J771" s="117"/>
      <c r="K771" s="117"/>
    </row>
    <row r="772" spans="1:11" s="56" customFormat="1">
      <c r="A772" s="24"/>
      <c r="B772" s="24"/>
      <c r="C772" s="24"/>
      <c r="D772" s="24"/>
      <c r="E772" s="24"/>
      <c r="F772" s="24"/>
      <c r="G772" s="24"/>
      <c r="H772" s="24"/>
      <c r="J772" s="117"/>
      <c r="K772" s="117"/>
    </row>
    <row r="773" spans="1:11" s="56" customFormat="1">
      <c r="A773" s="24"/>
      <c r="B773" s="24"/>
      <c r="C773" s="24"/>
      <c r="D773" s="24"/>
      <c r="E773" s="24"/>
      <c r="F773" s="24"/>
      <c r="G773" s="24"/>
      <c r="H773" s="24"/>
      <c r="J773" s="117"/>
      <c r="K773" s="117"/>
    </row>
    <row r="774" spans="1:11" s="56" customFormat="1">
      <c r="A774" s="24"/>
      <c r="B774" s="24"/>
      <c r="C774" s="24"/>
      <c r="D774" s="24"/>
      <c r="E774" s="24"/>
      <c r="F774" s="24"/>
      <c r="G774" s="24"/>
      <c r="H774" s="24"/>
      <c r="J774" s="117"/>
      <c r="K774" s="117"/>
    </row>
    <row r="775" spans="1:11" s="56" customFormat="1">
      <c r="A775" s="24"/>
      <c r="B775" s="24"/>
      <c r="C775" s="24"/>
      <c r="D775" s="24"/>
      <c r="E775" s="24"/>
      <c r="F775" s="24"/>
      <c r="G775" s="24"/>
      <c r="H775" s="24"/>
      <c r="J775" s="117"/>
      <c r="K775" s="117"/>
    </row>
    <row r="776" spans="1:11" s="56" customFormat="1">
      <c r="A776" s="24"/>
      <c r="B776" s="24"/>
      <c r="C776" s="24"/>
      <c r="D776" s="24"/>
      <c r="E776" s="24"/>
      <c r="F776" s="24"/>
      <c r="G776" s="24"/>
      <c r="H776" s="24"/>
      <c r="J776" s="117"/>
      <c r="K776" s="117"/>
    </row>
    <row r="777" spans="1:11" s="56" customFormat="1">
      <c r="A777" s="24"/>
      <c r="B777" s="24"/>
      <c r="C777" s="24"/>
      <c r="D777" s="24"/>
      <c r="E777" s="24"/>
      <c r="F777" s="24"/>
      <c r="G777" s="24"/>
      <c r="H777" s="24"/>
      <c r="J777" s="117"/>
      <c r="K777" s="117"/>
    </row>
    <row r="778" spans="1:11" s="56" customFormat="1">
      <c r="A778" s="24"/>
      <c r="B778" s="24"/>
      <c r="C778" s="24"/>
      <c r="D778" s="24"/>
      <c r="E778" s="24"/>
      <c r="F778" s="24"/>
      <c r="G778" s="24"/>
      <c r="H778" s="24"/>
      <c r="J778" s="117"/>
      <c r="K778" s="117"/>
    </row>
    <row r="779" spans="1:11" s="56" customFormat="1">
      <c r="A779" s="24"/>
      <c r="B779" s="24"/>
      <c r="C779" s="24"/>
      <c r="D779" s="24"/>
      <c r="E779" s="24"/>
      <c r="F779" s="24"/>
      <c r="G779" s="24"/>
      <c r="H779" s="24"/>
      <c r="J779" s="117"/>
      <c r="K779" s="117"/>
    </row>
    <row r="780" spans="1:11" s="56" customFormat="1">
      <c r="A780" s="24"/>
      <c r="B780" s="24"/>
      <c r="C780" s="24"/>
      <c r="D780" s="24"/>
      <c r="E780" s="24"/>
      <c r="F780" s="24"/>
      <c r="G780" s="24"/>
      <c r="H780" s="24"/>
      <c r="J780" s="117"/>
      <c r="K780" s="117"/>
    </row>
    <row r="781" spans="1:11" s="56" customFormat="1">
      <c r="A781" s="24"/>
      <c r="B781" s="24"/>
      <c r="C781" s="24"/>
      <c r="D781" s="24"/>
      <c r="E781" s="24"/>
      <c r="F781" s="24"/>
      <c r="G781" s="24"/>
      <c r="H781" s="24"/>
      <c r="J781" s="117"/>
      <c r="K781" s="117"/>
    </row>
    <row r="782" spans="1:11" s="56" customFormat="1">
      <c r="A782" s="24"/>
      <c r="B782" s="24"/>
      <c r="C782" s="24"/>
      <c r="D782" s="24"/>
      <c r="E782" s="24"/>
      <c r="F782" s="24"/>
      <c r="G782" s="24"/>
      <c r="H782" s="24"/>
      <c r="J782" s="117"/>
      <c r="K782" s="117"/>
    </row>
    <row r="783" spans="1:11" s="56" customFormat="1">
      <c r="A783" s="24"/>
      <c r="B783" s="24"/>
      <c r="C783" s="24"/>
      <c r="D783" s="24"/>
      <c r="E783" s="24"/>
      <c r="F783" s="24"/>
      <c r="G783" s="24"/>
      <c r="H783" s="24"/>
      <c r="J783" s="117"/>
      <c r="K783" s="117"/>
    </row>
    <row r="784" spans="1:11" s="56" customFormat="1">
      <c r="A784" s="24"/>
      <c r="B784" s="24"/>
      <c r="C784" s="24"/>
      <c r="D784" s="24"/>
      <c r="E784" s="24"/>
      <c r="F784" s="24"/>
      <c r="G784" s="24"/>
      <c r="H784" s="24"/>
      <c r="J784" s="117"/>
      <c r="K784" s="117"/>
    </row>
    <row r="785" spans="1:11" s="56" customFormat="1">
      <c r="A785" s="24"/>
      <c r="B785" s="24"/>
      <c r="C785" s="24"/>
      <c r="D785" s="24"/>
      <c r="E785" s="24"/>
      <c r="F785" s="24"/>
      <c r="G785" s="24"/>
      <c r="H785" s="24"/>
      <c r="J785" s="117"/>
      <c r="K785" s="117"/>
    </row>
    <row r="786" spans="1:11" s="56" customFormat="1">
      <c r="A786" s="24"/>
      <c r="B786" s="24"/>
      <c r="C786" s="24"/>
      <c r="D786" s="24"/>
      <c r="E786" s="24"/>
      <c r="F786" s="24"/>
      <c r="G786" s="24"/>
      <c r="H786" s="24"/>
      <c r="J786" s="117"/>
      <c r="K786" s="117"/>
    </row>
    <row r="787" spans="1:11" s="56" customFormat="1">
      <c r="A787" s="24"/>
      <c r="B787" s="24"/>
      <c r="C787" s="24"/>
      <c r="D787" s="24"/>
      <c r="E787" s="24"/>
      <c r="F787" s="24"/>
      <c r="G787" s="24"/>
      <c r="H787" s="24"/>
      <c r="J787" s="117"/>
      <c r="K787" s="117"/>
    </row>
    <row r="788" spans="1:11" s="56" customFormat="1">
      <c r="A788" s="24"/>
      <c r="B788" s="24"/>
      <c r="C788" s="24"/>
      <c r="D788" s="24"/>
      <c r="E788" s="24"/>
      <c r="F788" s="24"/>
      <c r="G788" s="24"/>
      <c r="H788" s="24"/>
      <c r="J788" s="117"/>
      <c r="K788" s="117"/>
    </row>
    <row r="789" spans="1:11" s="56" customFormat="1">
      <c r="A789" s="24"/>
      <c r="B789" s="24"/>
      <c r="C789" s="24"/>
      <c r="D789" s="24"/>
      <c r="E789" s="24"/>
      <c r="F789" s="24"/>
      <c r="G789" s="24"/>
      <c r="H789" s="24"/>
      <c r="J789" s="117"/>
      <c r="K789" s="117"/>
    </row>
    <row r="790" spans="1:11" s="56" customFormat="1">
      <c r="A790" s="24"/>
      <c r="B790" s="24"/>
      <c r="C790" s="24"/>
      <c r="D790" s="24"/>
      <c r="E790" s="24"/>
      <c r="F790" s="24"/>
      <c r="G790" s="24"/>
      <c r="H790" s="24"/>
      <c r="J790" s="117"/>
      <c r="K790" s="117"/>
    </row>
    <row r="791" spans="1:11" s="56" customFormat="1">
      <c r="A791" s="24"/>
      <c r="B791" s="24"/>
      <c r="C791" s="24"/>
      <c r="D791" s="24"/>
      <c r="E791" s="24"/>
      <c r="F791" s="24"/>
      <c r="G791" s="24"/>
      <c r="H791" s="24"/>
      <c r="J791" s="117"/>
      <c r="K791" s="117"/>
    </row>
    <row r="792" spans="1:11" s="56" customFormat="1">
      <c r="A792" s="24"/>
      <c r="B792" s="24"/>
      <c r="C792" s="24"/>
      <c r="D792" s="24"/>
      <c r="E792" s="24"/>
      <c r="F792" s="24"/>
      <c r="G792" s="24"/>
      <c r="H792" s="24"/>
      <c r="J792" s="117"/>
      <c r="K792" s="117"/>
    </row>
    <row r="793" spans="1:11" s="56" customFormat="1">
      <c r="A793" s="24"/>
      <c r="B793" s="24"/>
      <c r="C793" s="24"/>
      <c r="D793" s="24"/>
      <c r="E793" s="24"/>
      <c r="F793" s="24"/>
      <c r="G793" s="24"/>
      <c r="H793" s="24"/>
      <c r="J793" s="117"/>
      <c r="K793" s="117"/>
    </row>
    <row r="794" spans="1:11" s="56" customFormat="1">
      <c r="A794" s="24"/>
      <c r="B794" s="24"/>
      <c r="C794" s="24"/>
      <c r="D794" s="24"/>
      <c r="E794" s="24"/>
      <c r="F794" s="24"/>
      <c r="G794" s="24"/>
      <c r="H794" s="24"/>
      <c r="J794" s="117"/>
      <c r="K794" s="117"/>
    </row>
    <row r="795" spans="1:11" s="56" customFormat="1">
      <c r="A795" s="24"/>
      <c r="B795" s="24"/>
      <c r="C795" s="24"/>
      <c r="D795" s="24"/>
      <c r="E795" s="24"/>
      <c r="F795" s="24"/>
      <c r="G795" s="24"/>
      <c r="H795" s="24"/>
      <c r="J795" s="117"/>
      <c r="K795" s="117"/>
    </row>
    <row r="796" spans="1:11" s="56" customFormat="1">
      <c r="A796" s="24"/>
      <c r="B796" s="24"/>
      <c r="C796" s="24"/>
      <c r="D796" s="24"/>
      <c r="E796" s="24"/>
      <c r="F796" s="24"/>
      <c r="G796" s="24"/>
      <c r="H796" s="24"/>
      <c r="J796" s="117"/>
      <c r="K796" s="117"/>
    </row>
    <row r="797" spans="1:11" s="56" customFormat="1">
      <c r="A797" s="24"/>
      <c r="B797" s="24"/>
      <c r="C797" s="24"/>
      <c r="D797" s="24"/>
      <c r="E797" s="24"/>
      <c r="F797" s="24"/>
      <c r="G797" s="24"/>
      <c r="H797" s="24"/>
      <c r="J797" s="117"/>
      <c r="K797" s="117"/>
    </row>
    <row r="798" spans="1:11" s="56" customFormat="1">
      <c r="A798" s="24"/>
      <c r="B798" s="24"/>
      <c r="C798" s="24"/>
      <c r="D798" s="24"/>
      <c r="E798" s="24"/>
      <c r="F798" s="24"/>
      <c r="G798" s="24"/>
      <c r="H798" s="24"/>
      <c r="J798" s="117"/>
      <c r="K798" s="117"/>
    </row>
    <row r="799" spans="1:11" s="56" customFormat="1">
      <c r="A799" s="24"/>
      <c r="B799" s="24"/>
      <c r="C799" s="24"/>
      <c r="D799" s="24"/>
      <c r="E799" s="24"/>
      <c r="F799" s="24"/>
      <c r="G799" s="24"/>
      <c r="H799" s="24"/>
      <c r="J799" s="117"/>
      <c r="K799" s="117"/>
    </row>
    <row r="800" spans="1:11" s="56" customFormat="1">
      <c r="A800" s="24"/>
      <c r="B800" s="24"/>
      <c r="C800" s="24"/>
      <c r="D800" s="24"/>
      <c r="E800" s="24"/>
      <c r="F800" s="24"/>
      <c r="G800" s="24"/>
      <c r="H800" s="24"/>
      <c r="J800" s="117"/>
      <c r="K800" s="117"/>
    </row>
    <row r="801" spans="1:11" s="56" customFormat="1">
      <c r="A801" s="24"/>
      <c r="B801" s="24"/>
      <c r="C801" s="24"/>
      <c r="D801" s="24"/>
      <c r="E801" s="24"/>
      <c r="F801" s="24"/>
      <c r="G801" s="24"/>
      <c r="H801" s="24"/>
      <c r="J801" s="117"/>
      <c r="K801" s="117"/>
    </row>
    <row r="802" spans="1:11" s="56" customFormat="1">
      <c r="A802" s="24"/>
      <c r="B802" s="24"/>
      <c r="C802" s="24"/>
      <c r="D802" s="24"/>
      <c r="E802" s="24"/>
      <c r="F802" s="24"/>
      <c r="G802" s="24"/>
      <c r="H802" s="24"/>
      <c r="J802" s="117"/>
      <c r="K802" s="117"/>
    </row>
    <row r="803" spans="1:11" s="56" customFormat="1">
      <c r="A803" s="24"/>
      <c r="B803" s="24"/>
      <c r="C803" s="24"/>
      <c r="D803" s="24"/>
      <c r="E803" s="24"/>
      <c r="F803" s="24"/>
      <c r="G803" s="24"/>
      <c r="H803" s="24"/>
      <c r="J803" s="117"/>
      <c r="K803" s="117"/>
    </row>
    <row r="804" spans="1:11" s="56" customFormat="1">
      <c r="A804" s="24"/>
      <c r="B804" s="24"/>
      <c r="C804" s="24"/>
      <c r="D804" s="24"/>
      <c r="E804" s="24"/>
      <c r="F804" s="24"/>
      <c r="G804" s="24"/>
      <c r="H804" s="24"/>
      <c r="J804" s="117"/>
      <c r="K804" s="117"/>
    </row>
    <row r="805" spans="1:11" s="56" customFormat="1">
      <c r="A805" s="24"/>
      <c r="B805" s="24"/>
      <c r="C805" s="24"/>
      <c r="D805" s="24"/>
      <c r="E805" s="24"/>
      <c r="F805" s="24"/>
      <c r="G805" s="24"/>
      <c r="H805" s="24"/>
      <c r="J805" s="117"/>
      <c r="K805" s="117"/>
    </row>
    <row r="806" spans="1:11" s="56" customFormat="1">
      <c r="A806" s="24"/>
      <c r="B806" s="24"/>
      <c r="C806" s="24"/>
      <c r="D806" s="24"/>
      <c r="E806" s="24"/>
      <c r="F806" s="24"/>
      <c r="G806" s="24"/>
      <c r="H806" s="24"/>
      <c r="J806" s="117"/>
      <c r="K806" s="117"/>
    </row>
    <row r="807" spans="1:11" s="56" customFormat="1">
      <c r="A807" s="24"/>
      <c r="B807" s="24"/>
      <c r="C807" s="24"/>
      <c r="D807" s="24"/>
      <c r="E807" s="24"/>
      <c r="F807" s="24"/>
      <c r="G807" s="24"/>
      <c r="H807" s="24"/>
      <c r="J807" s="117"/>
      <c r="K807" s="117"/>
    </row>
    <row r="808" spans="1:11" s="56" customFormat="1">
      <c r="A808" s="24"/>
      <c r="B808" s="24"/>
      <c r="C808" s="24"/>
      <c r="D808" s="24"/>
      <c r="E808" s="24"/>
      <c r="F808" s="24"/>
      <c r="G808" s="24"/>
      <c r="H808" s="24"/>
      <c r="J808" s="117"/>
      <c r="K808" s="117"/>
    </row>
    <row r="809" spans="1:11" s="56" customFormat="1">
      <c r="A809" s="24"/>
      <c r="B809" s="24"/>
      <c r="C809" s="24"/>
      <c r="D809" s="24"/>
      <c r="E809" s="24"/>
      <c r="F809" s="24"/>
      <c r="G809" s="24"/>
      <c r="H809" s="24"/>
      <c r="J809" s="117"/>
      <c r="K809" s="117"/>
    </row>
    <row r="810" spans="1:11" s="56" customFormat="1">
      <c r="A810" s="24"/>
      <c r="B810" s="24"/>
      <c r="C810" s="24"/>
      <c r="D810" s="24"/>
      <c r="E810" s="24"/>
      <c r="F810" s="24"/>
      <c r="G810" s="24"/>
      <c r="H810" s="24"/>
      <c r="J810" s="117"/>
      <c r="K810" s="117"/>
    </row>
    <row r="811" spans="1:11" s="56" customFormat="1">
      <c r="A811" s="24"/>
      <c r="B811" s="24"/>
      <c r="C811" s="24"/>
      <c r="D811" s="24"/>
      <c r="E811" s="24"/>
      <c r="F811" s="24"/>
      <c r="G811" s="24"/>
      <c r="H811" s="24"/>
      <c r="J811" s="117"/>
      <c r="K811" s="117"/>
    </row>
    <row r="812" spans="1:11" s="56" customFormat="1">
      <c r="A812" s="24"/>
      <c r="B812" s="24"/>
      <c r="C812" s="24"/>
      <c r="D812" s="24"/>
      <c r="E812" s="24"/>
      <c r="F812" s="24"/>
      <c r="G812" s="24"/>
      <c r="H812" s="24"/>
      <c r="J812" s="117"/>
      <c r="K812" s="117"/>
    </row>
    <row r="813" spans="1:11" s="56" customFormat="1">
      <c r="A813" s="24"/>
      <c r="B813" s="24"/>
      <c r="C813" s="24"/>
      <c r="D813" s="24"/>
      <c r="E813" s="24"/>
      <c r="F813" s="24"/>
      <c r="G813" s="24"/>
      <c r="H813" s="24"/>
      <c r="J813" s="117"/>
      <c r="K813" s="117"/>
    </row>
    <row r="814" spans="1:11" s="56" customFormat="1">
      <c r="A814" s="24"/>
      <c r="B814" s="24"/>
      <c r="C814" s="24"/>
      <c r="D814" s="24"/>
      <c r="E814" s="24"/>
      <c r="F814" s="24"/>
      <c r="G814" s="24"/>
      <c r="H814" s="24"/>
      <c r="J814" s="117"/>
      <c r="K814" s="117"/>
    </row>
    <row r="815" spans="1:11" s="56" customFormat="1">
      <c r="A815" s="24"/>
      <c r="B815" s="24"/>
      <c r="C815" s="24"/>
      <c r="D815" s="24"/>
      <c r="E815" s="24"/>
      <c r="F815" s="24"/>
      <c r="G815" s="24"/>
      <c r="H815" s="24"/>
      <c r="J815" s="117"/>
      <c r="K815" s="117"/>
    </row>
    <row r="816" spans="1:11" s="56" customFormat="1">
      <c r="A816" s="24"/>
      <c r="B816" s="24"/>
      <c r="C816" s="24"/>
      <c r="D816" s="24"/>
      <c r="E816" s="24"/>
      <c r="F816" s="24"/>
      <c r="G816" s="24"/>
      <c r="H816" s="24"/>
      <c r="J816" s="117"/>
      <c r="K816" s="117"/>
    </row>
    <row r="817" spans="1:11" s="56" customFormat="1">
      <c r="A817" s="24"/>
      <c r="B817" s="24"/>
      <c r="C817" s="24"/>
      <c r="D817" s="24"/>
      <c r="E817" s="24"/>
      <c r="F817" s="24"/>
      <c r="G817" s="24"/>
      <c r="H817" s="24"/>
      <c r="J817" s="117"/>
      <c r="K817" s="117"/>
    </row>
    <row r="818" spans="1:11" s="56" customFormat="1">
      <c r="A818" s="24"/>
      <c r="B818" s="24"/>
      <c r="C818" s="24"/>
      <c r="D818" s="24"/>
      <c r="E818" s="24"/>
      <c r="F818" s="24"/>
      <c r="G818" s="24"/>
      <c r="H818" s="24"/>
      <c r="J818" s="117"/>
      <c r="K818" s="117"/>
    </row>
    <row r="819" spans="1:11" s="56" customFormat="1">
      <c r="A819" s="24"/>
      <c r="B819" s="24"/>
      <c r="C819" s="24"/>
      <c r="D819" s="24"/>
      <c r="E819" s="24"/>
      <c r="F819" s="24"/>
      <c r="G819" s="24"/>
      <c r="H819" s="24"/>
      <c r="J819" s="117"/>
      <c r="K819" s="117"/>
    </row>
    <row r="820" spans="1:11" s="56" customFormat="1">
      <c r="A820" s="24"/>
      <c r="B820" s="24"/>
      <c r="C820" s="24"/>
      <c r="D820" s="24"/>
      <c r="E820" s="24"/>
      <c r="F820" s="24"/>
      <c r="G820" s="24"/>
      <c r="H820" s="24"/>
      <c r="J820" s="117"/>
      <c r="K820" s="117"/>
    </row>
    <row r="821" spans="1:11" s="56" customFormat="1">
      <c r="A821" s="24"/>
      <c r="B821" s="24"/>
      <c r="C821" s="24"/>
      <c r="D821" s="24"/>
      <c r="E821" s="24"/>
      <c r="F821" s="24"/>
      <c r="G821" s="24"/>
      <c r="H821" s="24"/>
      <c r="J821" s="117"/>
      <c r="K821" s="117"/>
    </row>
    <row r="822" spans="1:11" s="56" customFormat="1">
      <c r="A822" s="24"/>
      <c r="B822" s="24"/>
      <c r="C822" s="24"/>
      <c r="D822" s="24"/>
      <c r="E822" s="24"/>
      <c r="F822" s="24"/>
      <c r="G822" s="24"/>
      <c r="H822" s="24"/>
      <c r="J822" s="117"/>
      <c r="K822" s="117"/>
    </row>
    <row r="823" spans="1:11" s="56" customFormat="1">
      <c r="A823" s="24"/>
      <c r="B823" s="24"/>
      <c r="C823" s="24"/>
      <c r="D823" s="24"/>
      <c r="E823" s="24"/>
      <c r="F823" s="24"/>
      <c r="G823" s="24"/>
      <c r="H823" s="24"/>
      <c r="J823" s="117"/>
      <c r="K823" s="117"/>
    </row>
    <row r="824" spans="1:11" s="56" customFormat="1">
      <c r="A824" s="24"/>
      <c r="B824" s="24"/>
      <c r="C824" s="24"/>
      <c r="D824" s="24"/>
      <c r="E824" s="24"/>
      <c r="F824" s="24"/>
      <c r="G824" s="24"/>
      <c r="H824" s="24"/>
      <c r="J824" s="117"/>
      <c r="K824" s="117"/>
    </row>
    <row r="825" spans="1:11" s="56" customFormat="1">
      <c r="A825" s="24"/>
      <c r="B825" s="24"/>
      <c r="C825" s="24"/>
      <c r="D825" s="24"/>
      <c r="E825" s="24"/>
      <c r="F825" s="24"/>
      <c r="G825" s="24"/>
      <c r="H825" s="24"/>
      <c r="J825" s="117"/>
      <c r="K825" s="117"/>
    </row>
    <row r="826" spans="1:11" s="56" customFormat="1">
      <c r="A826" s="24"/>
      <c r="B826" s="24"/>
      <c r="C826" s="24"/>
      <c r="D826" s="24"/>
      <c r="E826" s="24"/>
      <c r="F826" s="24"/>
      <c r="G826" s="24"/>
      <c r="H826" s="24"/>
      <c r="J826" s="117"/>
      <c r="K826" s="117"/>
    </row>
    <row r="827" spans="1:11" s="56" customFormat="1">
      <c r="A827" s="24"/>
      <c r="B827" s="24"/>
      <c r="C827" s="24"/>
      <c r="D827" s="24"/>
      <c r="E827" s="24"/>
      <c r="F827" s="24"/>
      <c r="G827" s="24"/>
      <c r="H827" s="24"/>
      <c r="J827" s="117"/>
      <c r="K827" s="117"/>
    </row>
    <row r="828" spans="1:11" s="56" customFormat="1">
      <c r="A828" s="24"/>
      <c r="B828" s="24"/>
      <c r="C828" s="24"/>
      <c r="D828" s="24"/>
      <c r="E828" s="24"/>
      <c r="F828" s="24"/>
      <c r="G828" s="24"/>
      <c r="H828" s="24"/>
      <c r="J828" s="117"/>
      <c r="K828" s="117"/>
    </row>
    <row r="829" spans="1:11" s="56" customFormat="1">
      <c r="A829" s="24"/>
      <c r="B829" s="24"/>
      <c r="C829" s="24"/>
      <c r="D829" s="24"/>
      <c r="E829" s="24"/>
      <c r="F829" s="24"/>
      <c r="G829" s="24"/>
      <c r="H829" s="24"/>
      <c r="J829" s="117"/>
      <c r="K829" s="117"/>
    </row>
    <row r="830" spans="1:11" s="56" customFormat="1">
      <c r="A830" s="24"/>
      <c r="B830" s="24"/>
      <c r="C830" s="24"/>
      <c r="D830" s="24"/>
      <c r="E830" s="24"/>
      <c r="F830" s="24"/>
      <c r="G830" s="24"/>
      <c r="H830" s="24"/>
      <c r="J830" s="117"/>
      <c r="K830" s="117"/>
    </row>
    <row r="831" spans="1:11" s="56" customFormat="1">
      <c r="A831" s="24"/>
      <c r="B831" s="24"/>
      <c r="C831" s="24"/>
      <c r="D831" s="24"/>
      <c r="E831" s="24"/>
      <c r="F831" s="24"/>
      <c r="G831" s="24"/>
      <c r="H831" s="24"/>
      <c r="J831" s="117"/>
      <c r="K831" s="117"/>
    </row>
    <row r="832" spans="1:11" s="56" customFormat="1">
      <c r="A832" s="24"/>
      <c r="B832" s="24"/>
      <c r="C832" s="24"/>
      <c r="D832" s="24"/>
      <c r="E832" s="24"/>
      <c r="F832" s="24"/>
      <c r="G832" s="24"/>
      <c r="H832" s="24"/>
      <c r="J832" s="117"/>
      <c r="K832" s="117"/>
    </row>
    <row r="833" spans="1:11" s="56" customFormat="1">
      <c r="A833" s="24"/>
      <c r="B833" s="24"/>
      <c r="C833" s="24"/>
      <c r="D833" s="24"/>
      <c r="E833" s="24"/>
      <c r="F833" s="24"/>
      <c r="G833" s="24"/>
      <c r="H833" s="24"/>
      <c r="J833" s="117"/>
      <c r="K833" s="117"/>
    </row>
    <row r="834" spans="1:11" s="56" customFormat="1">
      <c r="A834" s="24"/>
      <c r="B834" s="24"/>
      <c r="C834" s="24"/>
      <c r="D834" s="24"/>
      <c r="E834" s="24"/>
      <c r="F834" s="24"/>
      <c r="G834" s="24"/>
      <c r="H834" s="24"/>
      <c r="J834" s="117"/>
      <c r="K834" s="117"/>
    </row>
    <row r="835" spans="1:11" s="56" customFormat="1">
      <c r="A835" s="24"/>
      <c r="B835" s="24"/>
      <c r="C835" s="24"/>
      <c r="D835" s="24"/>
      <c r="E835" s="24"/>
      <c r="F835" s="24"/>
      <c r="G835" s="24"/>
      <c r="H835" s="24"/>
      <c r="J835" s="117"/>
      <c r="K835" s="117"/>
    </row>
    <row r="836" spans="1:11" s="56" customFormat="1">
      <c r="A836" s="24"/>
      <c r="B836" s="24"/>
      <c r="C836" s="24"/>
      <c r="D836" s="24"/>
      <c r="E836" s="24"/>
      <c r="F836" s="24"/>
      <c r="G836" s="24"/>
      <c r="H836" s="24"/>
      <c r="J836" s="117"/>
      <c r="K836" s="117"/>
    </row>
    <row r="837" spans="1:11" s="56" customFormat="1">
      <c r="A837" s="24"/>
      <c r="B837" s="24"/>
      <c r="C837" s="24"/>
      <c r="D837" s="24"/>
      <c r="E837" s="24"/>
      <c r="F837" s="24"/>
      <c r="G837" s="24"/>
      <c r="H837" s="24"/>
      <c r="J837" s="117"/>
      <c r="K837" s="117"/>
    </row>
    <row r="838" spans="1:11" s="56" customFormat="1">
      <c r="A838" s="24"/>
      <c r="B838" s="24"/>
      <c r="C838" s="24"/>
      <c r="D838" s="24"/>
      <c r="E838" s="24"/>
      <c r="F838" s="24"/>
      <c r="G838" s="24"/>
      <c r="H838" s="24"/>
      <c r="J838" s="117"/>
      <c r="K838" s="117"/>
    </row>
  </sheetData>
  <conditionalFormatting sqref="F486">
    <cfRule type="cellIs" dxfId="16" priority="29" operator="equal">
      <formula>0</formula>
    </cfRule>
  </conditionalFormatting>
  <conditionalFormatting sqref="F491">
    <cfRule type="cellIs" dxfId="15" priority="28" operator="equal">
      <formula>0</formula>
    </cfRule>
  </conditionalFormatting>
  <conditionalFormatting sqref="F469 F471 F473 F481">
    <cfRule type="cellIs" dxfId="14" priority="27" operator="equal">
      <formula>0</formula>
    </cfRule>
  </conditionalFormatting>
  <conditionalFormatting sqref="F458">
    <cfRule type="cellIs" dxfId="13" priority="25" operator="equal">
      <formula>0</formula>
    </cfRule>
  </conditionalFormatting>
  <conditionalFormatting sqref="F423">
    <cfRule type="cellIs" dxfId="12" priority="24" operator="equal">
      <formula>0</formula>
    </cfRule>
  </conditionalFormatting>
  <conditionalFormatting sqref="F406">
    <cfRule type="cellIs" dxfId="11" priority="23" operator="equal">
      <formula>0</formula>
    </cfRule>
  </conditionalFormatting>
  <conditionalFormatting sqref="F441">
    <cfRule type="cellIs" dxfId="10" priority="21" operator="equal">
      <formula>0</formula>
    </cfRule>
  </conditionalFormatting>
  <conditionalFormatting sqref="F447">
    <cfRule type="cellIs" dxfId="9" priority="20" operator="equal">
      <formula>0</formula>
    </cfRule>
  </conditionalFormatting>
  <conditionalFormatting sqref="F475">
    <cfRule type="cellIs" dxfId="8" priority="13" operator="equal">
      <formula>0</formula>
    </cfRule>
  </conditionalFormatting>
  <conditionalFormatting sqref="F477">
    <cfRule type="cellIs" dxfId="7" priority="12" operator="equal">
      <formula>0</formula>
    </cfRule>
  </conditionalFormatting>
  <conditionalFormatting sqref="F479">
    <cfRule type="cellIs" dxfId="6" priority="11" operator="equal">
      <formula>0</formula>
    </cfRule>
  </conditionalFormatting>
  <conditionalFormatting sqref="F418">
    <cfRule type="cellIs" dxfId="5" priority="7" operator="equal">
      <formula>0</formula>
    </cfRule>
  </conditionalFormatting>
  <conditionalFormatting sqref="F360">
    <cfRule type="cellIs" dxfId="4" priority="6" operator="equal">
      <formula>0</formula>
    </cfRule>
  </conditionalFormatting>
  <conditionalFormatting sqref="F365">
    <cfRule type="cellIs" dxfId="3" priority="5" operator="equal">
      <formula>0</formula>
    </cfRule>
  </conditionalFormatting>
  <conditionalFormatting sqref="F413">
    <cfRule type="cellIs" dxfId="2" priority="4" operator="equal">
      <formula>0</formula>
    </cfRule>
  </conditionalFormatting>
  <conditionalFormatting sqref="F428">
    <cfRule type="cellIs" dxfId="1" priority="3" operator="equal">
      <formula>0</formula>
    </cfRule>
  </conditionalFormatting>
  <conditionalFormatting sqref="F370">
    <cfRule type="cellIs" dxfId="0" priority="2" operator="equal">
      <formula>0</formula>
    </cfRule>
  </conditionalFormatting>
  <pageMargins left="0.9055118110236221" right="0.11811023622047245" top="0.55118110236220474" bottom="0.74803149606299213" header="0.31496062992125984" footer="0.31496062992125984"/>
  <pageSetup paperSize="9" scale="97" orientation="portrait" r:id="rId1"/>
  <headerFooter>
    <oddFooter>&amp;L&amp;A&amp;C&amp;P/&amp;N&amp;R&amp;D</oddFooter>
  </headerFooter>
  <rowBreaks count="30" manualBreakCount="30">
    <brk id="26" max="7" man="1"/>
    <brk id="46" max="7" man="1"/>
    <brk id="65" max="7" man="1"/>
    <brk id="72" max="7" man="1"/>
    <brk id="84" max="7" man="1"/>
    <brk id="96" max="16383" man="1"/>
    <brk id="110" max="7" man="1"/>
    <brk id="122" max="7" man="1"/>
    <brk id="145" max="7" man="1"/>
    <brk id="165" max="7" man="1"/>
    <brk id="185" max="7" man="1"/>
    <brk id="206" max="7" man="1"/>
    <brk id="218" max="7" man="1"/>
    <brk id="241" max="7" man="1"/>
    <brk id="253" max="7" man="1"/>
    <brk id="268" max="7" man="1"/>
    <brk id="282" max="7" man="1"/>
    <brk id="288" max="7" man="1"/>
    <brk id="294" max="7" man="1"/>
    <brk id="302" max="7" man="1"/>
    <brk id="314" max="7" man="1"/>
    <brk id="323" max="16383" man="1"/>
    <brk id="339" max="7" man="1"/>
    <brk id="356" max="7" man="1"/>
    <brk id="366" max="7" man="1"/>
    <brk id="375" max="7" man="1"/>
    <brk id="395" max="7" man="1"/>
    <brk id="414" max="7" man="1"/>
    <brk id="432" max="7" man="1"/>
    <brk id="451" max="7"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7"/>
  <sheetViews>
    <sheetView view="pageBreakPreview" topLeftCell="A27" zoomScale="115" zoomScaleSheetLayoutView="115" workbookViewId="0">
      <selection activeCell="F44" sqref="F44"/>
    </sheetView>
  </sheetViews>
  <sheetFormatPr defaultRowHeight="12.75"/>
  <cols>
    <col min="1" max="1" width="8" style="214" customWidth="1"/>
    <col min="2" max="2" width="0" style="214" hidden="1" customWidth="1"/>
    <col min="3" max="3" width="34.5703125" style="214" customWidth="1"/>
    <col min="4" max="4" width="13.7109375" style="312" customWidth="1"/>
    <col min="5" max="5" width="0" style="312" hidden="1" customWidth="1"/>
    <col min="6" max="6" width="29.5703125" style="312" customWidth="1"/>
    <col min="7" max="7" width="0.28515625" style="312" customWidth="1"/>
    <col min="8" max="11" width="1.28515625" style="312" customWidth="1"/>
    <col min="12" max="12" width="1.28515625" style="214" customWidth="1"/>
    <col min="13" max="14" width="4.7109375" style="215" customWidth="1"/>
    <col min="15" max="16" width="9.140625" style="215"/>
    <col min="17" max="16384" width="9.140625" style="214"/>
  </cols>
  <sheetData>
    <row r="1" spans="2:16" s="202" customFormat="1" ht="13.5">
      <c r="B1" s="199"/>
      <c r="C1" s="200"/>
      <c r="D1" s="302"/>
      <c r="E1" s="302"/>
      <c r="F1" s="302"/>
      <c r="G1" s="303"/>
      <c r="H1" s="303"/>
      <c r="I1" s="303"/>
      <c r="J1" s="303"/>
      <c r="K1" s="303"/>
      <c r="M1" s="203"/>
      <c r="N1" s="203"/>
      <c r="O1" s="203"/>
      <c r="P1" s="203"/>
    </row>
    <row r="2" spans="2:16" s="208" customFormat="1" ht="56.25" customHeight="1">
      <c r="B2" s="204"/>
      <c r="C2" s="205" t="s">
        <v>78</v>
      </c>
      <c r="D2" s="383" t="s">
        <v>413</v>
      </c>
      <c r="E2" s="384"/>
      <c r="F2" s="384"/>
      <c r="G2" s="304"/>
      <c r="H2" s="304"/>
      <c r="I2" s="304"/>
      <c r="J2" s="304"/>
      <c r="K2" s="304"/>
      <c r="L2" s="206"/>
      <c r="M2" s="207"/>
      <c r="N2" s="207"/>
      <c r="O2" s="207"/>
      <c r="P2" s="207"/>
    </row>
    <row r="3" spans="2:16" s="202" customFormat="1" ht="16.5">
      <c r="B3" s="209"/>
      <c r="C3" s="205"/>
      <c r="D3" s="381"/>
      <c r="E3" s="385"/>
      <c r="F3" s="385"/>
      <c r="G3" s="305"/>
      <c r="H3" s="305"/>
      <c r="I3" s="305"/>
      <c r="J3" s="305"/>
      <c r="K3" s="305"/>
      <c r="L3" s="210"/>
      <c r="M3" s="203"/>
      <c r="N3" s="203"/>
      <c r="O3" s="203"/>
      <c r="P3" s="203"/>
    </row>
    <row r="4" spans="2:16" s="202" customFormat="1" ht="16.5">
      <c r="B4" s="209"/>
      <c r="C4" s="205"/>
      <c r="D4" s="306"/>
      <c r="E4" s="307"/>
      <c r="F4" s="307"/>
      <c r="G4" s="305"/>
      <c r="H4" s="305"/>
      <c r="I4" s="305"/>
      <c r="J4" s="305"/>
      <c r="K4" s="305"/>
      <c r="L4" s="210"/>
      <c r="M4" s="203"/>
      <c r="N4" s="203"/>
      <c r="O4" s="203"/>
      <c r="P4" s="203"/>
    </row>
    <row r="5" spans="2:16" s="202" customFormat="1" ht="16.5">
      <c r="B5" s="209"/>
      <c r="C5" s="205" t="s">
        <v>79</v>
      </c>
      <c r="D5" s="386" t="s">
        <v>412</v>
      </c>
      <c r="E5" s="386"/>
      <c r="F5" s="386"/>
      <c r="G5" s="308"/>
      <c r="H5" s="308"/>
      <c r="I5" s="308"/>
      <c r="J5" s="308"/>
      <c r="K5" s="308"/>
      <c r="L5" s="211"/>
      <c r="M5" s="203"/>
      <c r="N5" s="203"/>
      <c r="O5" s="203"/>
      <c r="P5" s="203"/>
    </row>
    <row r="6" spans="2:16" s="202" customFormat="1" ht="16.5">
      <c r="B6" s="209"/>
      <c r="C6" s="205"/>
      <c r="D6" s="386"/>
      <c r="E6" s="386"/>
      <c r="F6" s="386"/>
      <c r="G6" s="308"/>
      <c r="H6" s="308"/>
      <c r="I6" s="308"/>
      <c r="J6" s="308"/>
      <c r="K6" s="308"/>
      <c r="L6" s="211"/>
      <c r="M6" s="203"/>
      <c r="N6" s="203"/>
      <c r="O6" s="203"/>
      <c r="P6" s="203"/>
    </row>
    <row r="7" spans="2:16" s="202" customFormat="1" ht="15.75" hidden="1" customHeight="1">
      <c r="B7" s="209"/>
      <c r="C7" s="205"/>
      <c r="D7" s="386"/>
      <c r="E7" s="386"/>
      <c r="F7" s="386"/>
      <c r="G7" s="308"/>
      <c r="H7" s="308"/>
      <c r="I7" s="308"/>
      <c r="J7" s="308"/>
      <c r="K7" s="308"/>
      <c r="L7" s="211"/>
      <c r="M7" s="203"/>
      <c r="N7" s="203"/>
      <c r="O7" s="203"/>
      <c r="P7" s="203"/>
    </row>
    <row r="8" spans="2:16" s="202" customFormat="1" ht="16.5" hidden="1">
      <c r="B8" s="209"/>
      <c r="C8" s="205"/>
      <c r="D8" s="309"/>
      <c r="E8" s="309"/>
      <c r="F8" s="309"/>
      <c r="G8" s="308"/>
      <c r="H8" s="308"/>
      <c r="I8" s="308"/>
      <c r="J8" s="308"/>
      <c r="K8" s="308"/>
      <c r="L8" s="211"/>
      <c r="M8" s="203"/>
      <c r="N8" s="203"/>
      <c r="O8" s="203"/>
      <c r="P8" s="203"/>
    </row>
    <row r="9" spans="2:16" s="202" customFormat="1" ht="16.5">
      <c r="B9" s="209"/>
      <c r="C9" s="205"/>
      <c r="D9" s="309"/>
      <c r="E9" s="309"/>
      <c r="F9" s="309"/>
      <c r="G9" s="308"/>
      <c r="H9" s="308"/>
      <c r="I9" s="308"/>
      <c r="J9" s="308"/>
      <c r="K9" s="308"/>
      <c r="L9" s="211"/>
      <c r="M9" s="211"/>
      <c r="N9" s="211"/>
      <c r="O9" s="203"/>
      <c r="P9" s="203"/>
    </row>
    <row r="10" spans="2:16" s="202" customFormat="1" ht="16.5">
      <c r="B10" s="209"/>
      <c r="C10" s="212" t="s">
        <v>80</v>
      </c>
      <c r="D10" s="381" t="s">
        <v>535</v>
      </c>
      <c r="E10" s="382"/>
      <c r="F10" s="382"/>
      <c r="G10" s="303"/>
      <c r="H10" s="303"/>
      <c r="I10" s="303"/>
      <c r="J10" s="303"/>
      <c r="K10" s="303"/>
      <c r="M10" s="203"/>
      <c r="N10" s="203"/>
      <c r="O10" s="203"/>
      <c r="P10" s="203"/>
    </row>
    <row r="11" spans="2:16" s="202" customFormat="1" ht="16.5">
      <c r="B11" s="209"/>
      <c r="C11" s="212" t="s">
        <v>81</v>
      </c>
      <c r="D11" s="381" t="s">
        <v>411</v>
      </c>
      <c r="E11" s="381"/>
      <c r="F11" s="381"/>
      <c r="G11" s="310"/>
      <c r="H11" s="310"/>
      <c r="I11" s="310"/>
      <c r="J11" s="310"/>
      <c r="K11" s="310"/>
      <c r="L11" s="213"/>
      <c r="M11" s="203"/>
      <c r="N11" s="203"/>
      <c r="O11" s="203"/>
      <c r="P11" s="203"/>
    </row>
    <row r="12" spans="2:16" s="202" customFormat="1" ht="16.5">
      <c r="B12" s="209"/>
      <c r="C12" s="212" t="s">
        <v>82</v>
      </c>
      <c r="D12" s="387" t="s">
        <v>537</v>
      </c>
      <c r="E12" s="388"/>
      <c r="F12" s="388"/>
      <c r="G12" s="303"/>
      <c r="H12" s="303"/>
      <c r="I12" s="303"/>
      <c r="J12" s="303"/>
      <c r="K12" s="303"/>
      <c r="M12" s="203"/>
      <c r="N12" s="203"/>
      <c r="O12" s="203"/>
      <c r="P12" s="203"/>
    </row>
    <row r="13" spans="2:16" ht="16.5">
      <c r="B13" s="209"/>
      <c r="C13" s="212" t="s">
        <v>83</v>
      </c>
      <c r="D13" s="306" t="s">
        <v>536</v>
      </c>
      <c r="E13" s="311"/>
      <c r="F13" s="311"/>
    </row>
    <row r="14" spans="2:16" ht="13.5">
      <c r="B14" s="204"/>
      <c r="C14" s="216"/>
      <c r="D14" s="313"/>
      <c r="E14" s="313"/>
      <c r="F14" s="313"/>
    </row>
    <row r="15" spans="2:16" s="220" customFormat="1" ht="19.5" customHeight="1">
      <c r="B15" s="218"/>
      <c r="C15" s="374"/>
      <c r="D15" s="374"/>
      <c r="E15" s="314"/>
      <c r="F15" s="314"/>
      <c r="G15" s="315"/>
      <c r="H15" s="315"/>
      <c r="I15" s="315"/>
      <c r="J15" s="315"/>
      <c r="K15" s="315"/>
      <c r="M15" s="221"/>
      <c r="N15" s="221"/>
      <c r="O15" s="221"/>
      <c r="P15" s="221"/>
    </row>
    <row r="16" spans="2:16" ht="14.25" thickBot="1">
      <c r="B16" s="204"/>
      <c r="C16" s="222"/>
      <c r="D16" s="316"/>
      <c r="E16" s="316"/>
      <c r="F16" s="316"/>
    </row>
    <row r="17" spans="1:16" ht="43.5" customHeight="1" thickBot="1">
      <c r="B17" s="224" t="s">
        <v>84</v>
      </c>
      <c r="C17" s="377" t="s">
        <v>556</v>
      </c>
      <c r="D17" s="378"/>
      <c r="E17" s="378"/>
      <c r="F17" s="378"/>
    </row>
    <row r="18" spans="1:16" ht="20.25">
      <c r="B18" s="224"/>
      <c r="C18" s="225"/>
      <c r="D18" s="317"/>
      <c r="E18" s="317"/>
      <c r="F18" s="318"/>
    </row>
    <row r="19" spans="1:16" ht="15.75">
      <c r="B19" s="204"/>
      <c r="C19" s="216"/>
      <c r="D19" s="313"/>
      <c r="E19" s="313"/>
      <c r="F19" s="238"/>
    </row>
    <row r="20" spans="1:16" ht="16.5">
      <c r="B20" s="204"/>
      <c r="C20" s="229" t="s">
        <v>88</v>
      </c>
      <c r="D20" s="319"/>
      <c r="E20" s="320" t="s">
        <v>87</v>
      </c>
      <c r="F20" s="238">
        <f>SUM(F47)</f>
        <v>0</v>
      </c>
    </row>
    <row r="21" spans="1:16" s="234" customFormat="1" ht="16.5">
      <c r="A21" s="232"/>
      <c r="B21" s="233"/>
      <c r="C21" s="229"/>
      <c r="D21" s="321"/>
      <c r="E21" s="321"/>
      <c r="F21" s="322"/>
      <c r="G21" s="321"/>
      <c r="H21" s="321"/>
      <c r="I21" s="321"/>
      <c r="J21" s="321"/>
      <c r="K21" s="321"/>
      <c r="M21" s="237"/>
      <c r="N21" s="237"/>
      <c r="O21" s="237"/>
      <c r="P21" s="237"/>
    </row>
    <row r="22" spans="1:16" s="246" customFormat="1" ht="18.75" thickBot="1">
      <c r="A22" s="239"/>
      <c r="B22" s="240"/>
      <c r="C22" s="241" t="s">
        <v>89</v>
      </c>
      <c r="D22" s="323"/>
      <c r="E22" s="324"/>
      <c r="F22" s="325">
        <f>SUM(F19:F20)</f>
        <v>0</v>
      </c>
      <c r="G22" s="326"/>
      <c r="H22" s="327"/>
      <c r="I22" s="327"/>
      <c r="J22" s="327"/>
      <c r="K22" s="327"/>
      <c r="M22" s="247"/>
      <c r="N22" s="247"/>
      <c r="O22" s="247"/>
      <c r="P22" s="247"/>
    </row>
    <row r="23" spans="1:16" s="234" customFormat="1" ht="17.25" thickTop="1">
      <c r="A23" s="232"/>
      <c r="B23" s="233"/>
      <c r="C23" s="248"/>
      <c r="D23" s="328"/>
      <c r="E23" s="328"/>
      <c r="F23" s="329"/>
      <c r="G23" s="328"/>
      <c r="H23" s="321"/>
      <c r="I23" s="321"/>
      <c r="J23" s="321"/>
      <c r="K23" s="321"/>
      <c r="M23" s="237"/>
      <c r="N23" s="237"/>
      <c r="O23" s="237"/>
      <c r="P23" s="237"/>
    </row>
    <row r="24" spans="1:16" s="234" customFormat="1" ht="16.5">
      <c r="A24" s="232"/>
      <c r="B24" s="233"/>
      <c r="C24" s="251"/>
      <c r="D24" s="330"/>
      <c r="E24" s="331"/>
      <c r="F24" s="329"/>
      <c r="G24" s="328"/>
      <c r="H24" s="321"/>
      <c r="I24" s="321"/>
      <c r="J24" s="321"/>
      <c r="K24" s="321"/>
      <c r="M24" s="237"/>
      <c r="N24" s="237"/>
      <c r="O24" s="237"/>
      <c r="P24" s="237"/>
    </row>
    <row r="25" spans="1:16" s="234" customFormat="1" ht="16.5">
      <c r="A25" s="232"/>
      <c r="B25" s="233"/>
      <c r="C25" s="248"/>
      <c r="D25" s="328"/>
      <c r="E25" s="332"/>
      <c r="F25" s="329"/>
      <c r="G25" s="328"/>
      <c r="H25" s="321"/>
      <c r="I25" s="321"/>
      <c r="J25" s="321"/>
      <c r="K25" s="321"/>
      <c r="M25" s="237"/>
      <c r="N25" s="237"/>
      <c r="O25" s="237"/>
      <c r="P25" s="237"/>
    </row>
    <row r="26" spans="1:16" s="246" customFormat="1" ht="18.75" thickBot="1">
      <c r="A26" s="239"/>
      <c r="B26" s="240"/>
      <c r="C26" s="254"/>
      <c r="D26" s="333"/>
      <c r="E26" s="334"/>
      <c r="F26" s="335"/>
      <c r="G26" s="326"/>
      <c r="H26" s="327"/>
      <c r="I26" s="327"/>
      <c r="J26" s="327"/>
      <c r="K26" s="327"/>
      <c r="M26" s="247"/>
      <c r="N26" s="247"/>
      <c r="O26" s="247"/>
      <c r="P26" s="247"/>
    </row>
    <row r="27" spans="1:16" s="234" customFormat="1" ht="16.5">
      <c r="A27" s="232"/>
      <c r="B27" s="233"/>
      <c r="C27" s="248"/>
      <c r="D27" s="328"/>
      <c r="E27" s="328"/>
      <c r="F27" s="336"/>
      <c r="G27" s="328"/>
      <c r="H27" s="321"/>
      <c r="I27" s="321"/>
      <c r="J27" s="321"/>
      <c r="K27" s="321"/>
      <c r="M27" s="237"/>
      <c r="N27" s="237"/>
      <c r="O27" s="237"/>
      <c r="P27" s="237"/>
    </row>
    <row r="28" spans="1:16" s="234" customFormat="1" ht="16.5">
      <c r="A28" s="232"/>
      <c r="B28" s="233"/>
      <c r="C28" s="248"/>
      <c r="D28" s="321"/>
      <c r="E28" s="328"/>
      <c r="F28" s="337"/>
      <c r="G28" s="321"/>
      <c r="H28" s="321"/>
      <c r="I28" s="321"/>
      <c r="J28" s="321"/>
      <c r="K28" s="321"/>
      <c r="M28" s="237"/>
      <c r="N28" s="237"/>
      <c r="O28" s="237"/>
      <c r="P28" s="237"/>
    </row>
    <row r="29" spans="1:16" s="234" customFormat="1" ht="16.5">
      <c r="A29" s="232"/>
      <c r="B29" s="248"/>
      <c r="C29" s="248" t="s">
        <v>414</v>
      </c>
      <c r="D29" s="321"/>
      <c r="E29" s="328"/>
      <c r="F29" s="338"/>
      <c r="G29" s="321"/>
      <c r="H29" s="321"/>
      <c r="I29" s="321"/>
      <c r="J29" s="321"/>
      <c r="K29" s="321"/>
      <c r="M29" s="237"/>
      <c r="N29" s="237"/>
      <c r="O29" s="237"/>
      <c r="P29" s="237"/>
    </row>
    <row r="30" spans="1:16" s="234" customFormat="1" ht="16.5">
      <c r="A30" s="232"/>
      <c r="B30" s="248"/>
      <c r="C30" s="251" t="s">
        <v>90</v>
      </c>
      <c r="D30" s="321"/>
      <c r="E30" s="328"/>
      <c r="F30" s="338"/>
      <c r="G30" s="321"/>
      <c r="H30" s="321"/>
      <c r="I30" s="321"/>
      <c r="J30" s="321"/>
      <c r="K30" s="321"/>
      <c r="M30" s="237"/>
      <c r="N30" s="237"/>
      <c r="O30" s="237"/>
      <c r="P30" s="237"/>
    </row>
    <row r="31" spans="1:16" s="234" customFormat="1" ht="16.5">
      <c r="A31" s="232"/>
      <c r="B31" s="251"/>
      <c r="C31" s="251" t="s">
        <v>91</v>
      </c>
      <c r="D31" s="321"/>
      <c r="E31" s="321"/>
      <c r="F31" s="321"/>
      <c r="G31" s="321"/>
      <c r="H31" s="321"/>
      <c r="I31" s="321"/>
      <c r="J31" s="321"/>
      <c r="K31" s="321"/>
      <c r="M31" s="237"/>
      <c r="N31" s="237"/>
      <c r="O31" s="237"/>
      <c r="P31" s="237"/>
    </row>
    <row r="32" spans="1:16" s="234" customFormat="1" ht="16.5">
      <c r="A32" s="232"/>
      <c r="B32" s="251"/>
      <c r="C32" s="251" t="s">
        <v>92</v>
      </c>
      <c r="D32" s="321"/>
      <c r="E32" s="321"/>
      <c r="F32" s="321"/>
      <c r="G32" s="321"/>
      <c r="H32" s="321"/>
      <c r="I32" s="321"/>
      <c r="J32" s="321"/>
      <c r="K32" s="321"/>
      <c r="M32" s="237"/>
      <c r="N32" s="237"/>
      <c r="O32" s="237"/>
      <c r="P32" s="237"/>
    </row>
    <row r="33" spans="1:16" s="234" customFormat="1" ht="16.5">
      <c r="A33" s="232"/>
      <c r="B33" s="233"/>
      <c r="C33" s="233"/>
      <c r="D33" s="321"/>
      <c r="E33" s="321"/>
      <c r="F33" s="321"/>
      <c r="G33" s="321"/>
      <c r="H33" s="321"/>
      <c r="I33" s="321"/>
      <c r="J33" s="321"/>
      <c r="K33" s="321"/>
      <c r="M33" s="237"/>
      <c r="N33" s="237"/>
      <c r="O33" s="237"/>
      <c r="P33" s="237"/>
    </row>
    <row r="34" spans="1:16" s="234" customFormat="1" ht="16.5">
      <c r="A34" s="232"/>
      <c r="B34" s="233"/>
      <c r="C34" s="233"/>
      <c r="D34" s="321"/>
      <c r="E34" s="321"/>
      <c r="F34" s="321"/>
      <c r="G34" s="321"/>
      <c r="H34" s="321"/>
      <c r="I34" s="321"/>
      <c r="J34" s="321"/>
      <c r="K34" s="321"/>
      <c r="M34" s="237"/>
      <c r="N34" s="237"/>
      <c r="O34" s="237"/>
      <c r="P34" s="237"/>
    </row>
    <row r="35" spans="1:16" s="234" customFormat="1" ht="16.5">
      <c r="A35" s="232"/>
      <c r="B35" s="233"/>
      <c r="C35" s="213" t="str">
        <f>D13</f>
        <v>Novo mesto, marec 2020</v>
      </c>
      <c r="D35" s="321"/>
      <c r="E35" s="321"/>
      <c r="F35" s="321"/>
      <c r="G35" s="321"/>
      <c r="H35" s="321"/>
      <c r="I35" s="321"/>
      <c r="J35" s="321"/>
      <c r="K35" s="321"/>
      <c r="M35" s="237"/>
      <c r="N35" s="237"/>
      <c r="O35" s="237"/>
      <c r="P35" s="237"/>
    </row>
    <row r="37" spans="1:16" s="262" customFormat="1" ht="15.75">
      <c r="A37" s="358" t="s">
        <v>557</v>
      </c>
      <c r="C37" s="357" t="s">
        <v>419</v>
      </c>
      <c r="D37" s="339"/>
      <c r="E37" s="339"/>
      <c r="F37" s="339"/>
      <c r="G37" s="339"/>
      <c r="H37" s="339"/>
      <c r="I37" s="339"/>
      <c r="J37" s="339"/>
      <c r="K37" s="339"/>
      <c r="M37" s="263"/>
      <c r="N37" s="263"/>
      <c r="O37" s="263"/>
      <c r="P37" s="263"/>
    </row>
    <row r="39" spans="1:16" ht="16.5">
      <c r="C39" s="229" t="s">
        <v>88</v>
      </c>
    </row>
    <row r="40" spans="1:16" ht="16.5">
      <c r="A40" s="1"/>
    </row>
    <row r="41" spans="1:16" s="215" customFormat="1" ht="16.5">
      <c r="A41" s="8" t="s">
        <v>49</v>
      </c>
      <c r="B41" s="214"/>
      <c r="C41" s="2" t="s">
        <v>52</v>
      </c>
      <c r="D41" s="283"/>
      <c r="E41" s="312"/>
      <c r="F41" s="278">
        <f>'5B_Obrtna dela'!H17</f>
        <v>0</v>
      </c>
      <c r="G41" s="312"/>
      <c r="H41" s="312"/>
      <c r="I41" s="312"/>
      <c r="J41" s="312"/>
      <c r="K41" s="312"/>
      <c r="L41" s="214"/>
    </row>
    <row r="42" spans="1:16" s="215" customFormat="1" ht="16.5">
      <c r="A42" s="8" t="s">
        <v>51</v>
      </c>
      <c r="B42" s="214"/>
      <c r="C42" s="2" t="s">
        <v>59</v>
      </c>
      <c r="D42" s="283"/>
      <c r="E42" s="312"/>
      <c r="F42" s="278">
        <f>'5B_Obrtna dela'!H38</f>
        <v>0</v>
      </c>
      <c r="G42" s="312"/>
      <c r="H42" s="312"/>
      <c r="I42" s="312"/>
      <c r="J42" s="312"/>
      <c r="K42" s="312"/>
      <c r="L42" s="214"/>
    </row>
    <row r="43" spans="1:16" s="215" customFormat="1" ht="16.5">
      <c r="A43" s="8" t="s">
        <v>53</v>
      </c>
      <c r="B43" s="214"/>
      <c r="C43" s="2" t="s">
        <v>177</v>
      </c>
      <c r="D43" s="283"/>
      <c r="E43" s="312"/>
      <c r="F43" s="278">
        <f>'5B_Obrtna dela'!H57</f>
        <v>0</v>
      </c>
      <c r="G43" s="312"/>
      <c r="H43" s="312"/>
      <c r="I43" s="312"/>
      <c r="J43" s="312"/>
      <c r="K43" s="312"/>
      <c r="L43" s="214"/>
    </row>
    <row r="44" spans="1:16" s="215" customFormat="1" ht="16.5">
      <c r="A44" s="8" t="s">
        <v>55</v>
      </c>
      <c r="B44" s="214"/>
      <c r="C44" s="365" t="s">
        <v>216</v>
      </c>
      <c r="D44" s="365"/>
      <c r="E44" s="312"/>
      <c r="F44" s="279">
        <f>'5B_Obrtna dela'!H102</f>
        <v>0</v>
      </c>
      <c r="G44" s="312"/>
      <c r="H44" s="312"/>
      <c r="I44" s="312"/>
      <c r="J44" s="312"/>
      <c r="K44" s="312"/>
      <c r="L44" s="214"/>
    </row>
    <row r="45" spans="1:16" s="220" customFormat="1" ht="16.5">
      <c r="A45" s="8" t="s">
        <v>56</v>
      </c>
      <c r="C45" s="39" t="s">
        <v>202</v>
      </c>
      <c r="D45" s="40" t="s">
        <v>433</v>
      </c>
      <c r="E45" s="315"/>
      <c r="F45" s="280">
        <f>SUM(F41:F44)*5%</f>
        <v>0</v>
      </c>
      <c r="G45" s="315"/>
      <c r="H45" s="315"/>
      <c r="I45" s="315"/>
      <c r="J45" s="315"/>
      <c r="K45" s="315"/>
      <c r="M45" s="221"/>
      <c r="N45" s="221"/>
      <c r="O45" s="221"/>
      <c r="P45" s="221"/>
    </row>
    <row r="46" spans="1:16" s="215" customFormat="1" ht="17.25" thickBot="1">
      <c r="A46" s="9"/>
      <c r="B46" s="214"/>
      <c r="C46" s="6"/>
      <c r="D46" s="340"/>
      <c r="E46" s="340"/>
      <c r="F46" s="340"/>
      <c r="G46" s="340"/>
      <c r="H46" s="312"/>
      <c r="I46" s="312"/>
      <c r="J46" s="312"/>
      <c r="K46" s="312"/>
      <c r="L46" s="214"/>
    </row>
    <row r="47" spans="1:16" s="215" customFormat="1" ht="17.25" thickBot="1">
      <c r="A47" s="10" t="s">
        <v>48</v>
      </c>
      <c r="B47" s="214"/>
      <c r="C47" s="7" t="s">
        <v>76</v>
      </c>
      <c r="D47" s="281"/>
      <c r="E47" s="312"/>
      <c r="F47" s="282">
        <f>SUM(F41:F45)</f>
        <v>0</v>
      </c>
      <c r="G47" s="312"/>
      <c r="H47" s="312"/>
      <c r="I47" s="312"/>
      <c r="J47" s="312"/>
      <c r="K47" s="312"/>
      <c r="L47" s="214"/>
    </row>
  </sheetData>
  <mergeCells count="11">
    <mergeCell ref="D11:F11"/>
    <mergeCell ref="D12:F12"/>
    <mergeCell ref="C15:D15"/>
    <mergeCell ref="C17:F17"/>
    <mergeCell ref="C44:D44"/>
    <mergeCell ref="D10:F10"/>
    <mergeCell ref="D2:F2"/>
    <mergeCell ref="D3:F3"/>
    <mergeCell ref="D5:F5"/>
    <mergeCell ref="D6:F6"/>
    <mergeCell ref="D7:F7"/>
  </mergeCells>
  <pageMargins left="0.9055118110236221" right="0.11811023622047245" top="1.3385826771653544" bottom="0.74803149606299213" header="0.31496062992125984" footer="0.31496062992125984"/>
  <pageSetup paperSize="9" scale="97" orientation="portrait" horizontalDpi="300" verticalDpi="300" r:id="rId1"/>
  <headerFooter>
    <oddFooter>&amp;L&amp;A&amp;C&amp;P/&amp;N&amp;R&amp;D</oddFooter>
  </headerFooter>
  <rowBreaks count="2" manualBreakCount="2">
    <brk id="35" max="7" man="1"/>
    <brk id="48"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sheetPr>
  <dimension ref="A2:M103"/>
  <sheetViews>
    <sheetView view="pageBreakPreview" zoomScaleNormal="75" zoomScaleSheetLayoutView="100" workbookViewId="0">
      <selection activeCell="H102" sqref="H102"/>
    </sheetView>
  </sheetViews>
  <sheetFormatPr defaultRowHeight="12.75"/>
  <cols>
    <col min="1" max="1" width="6.28515625" style="24" customWidth="1"/>
    <col min="2" max="2" width="42.5703125" style="24" customWidth="1"/>
    <col min="3" max="3" width="6.28515625" style="24" customWidth="1"/>
    <col min="4" max="4" width="8.140625" style="24" customWidth="1"/>
    <col min="5" max="5" width="2.140625" style="24" customWidth="1"/>
    <col min="6" max="6" width="10.140625" style="24" customWidth="1"/>
    <col min="7" max="7" width="2.140625" style="24" customWidth="1"/>
    <col min="8" max="8" width="12.85546875" style="24" customWidth="1"/>
    <col min="9" max="9" width="9.140625" style="18"/>
    <col min="10" max="10" width="9.140625" style="112"/>
    <col min="11" max="11" width="9.140625" style="19"/>
    <col min="12" max="12" width="103.140625" style="19" customWidth="1"/>
    <col min="13" max="13" width="9.140625" style="19"/>
    <col min="14" max="16384" width="9.140625" style="18"/>
  </cols>
  <sheetData>
    <row r="2" spans="1:13" s="25" customFormat="1" ht="16.5" customHeight="1">
      <c r="A2" s="80" t="s">
        <v>96</v>
      </c>
      <c r="B2" s="81" t="s">
        <v>101</v>
      </c>
      <c r="C2" s="82" t="s">
        <v>97</v>
      </c>
      <c r="D2" s="81" t="s">
        <v>98</v>
      </c>
      <c r="E2" s="83"/>
      <c r="F2" s="81" t="s">
        <v>99</v>
      </c>
      <c r="G2" s="83"/>
      <c r="H2" s="84" t="s">
        <v>100</v>
      </c>
      <c r="I2" s="79"/>
      <c r="J2" s="113"/>
      <c r="K2" s="26"/>
      <c r="L2" s="26"/>
      <c r="M2" s="26"/>
    </row>
    <row r="3" spans="1:13">
      <c r="A3" s="85"/>
      <c r="B3" s="85"/>
      <c r="C3" s="85"/>
      <c r="D3" s="85"/>
      <c r="E3" s="85"/>
      <c r="F3" s="85"/>
      <c r="G3" s="85"/>
      <c r="H3" s="85"/>
    </row>
    <row r="4" spans="1:13">
      <c r="A4" s="85"/>
      <c r="B4" s="85"/>
      <c r="C4" s="85"/>
      <c r="D4" s="85"/>
      <c r="E4" s="85"/>
      <c r="F4" s="85"/>
      <c r="G4" s="85"/>
      <c r="H4" s="85"/>
    </row>
    <row r="5" spans="1:13" ht="13.5" thickBot="1">
      <c r="A5" s="86" t="s">
        <v>48</v>
      </c>
      <c r="B5" s="87" t="s">
        <v>105</v>
      </c>
      <c r="C5" s="88"/>
      <c r="D5" s="88"/>
      <c r="E5" s="88"/>
      <c r="F5" s="89"/>
      <c r="G5" s="89"/>
      <c r="H5" s="89"/>
    </row>
    <row r="7" spans="1:13">
      <c r="A7" s="267"/>
      <c r="B7" s="271"/>
      <c r="C7" s="165"/>
      <c r="D7" s="165"/>
      <c r="E7" s="165"/>
      <c r="F7" s="194"/>
      <c r="G7" s="165"/>
      <c r="H7" s="165"/>
    </row>
    <row r="8" spans="1:13">
      <c r="A8" s="267"/>
      <c r="B8" s="271"/>
      <c r="C8" s="165"/>
      <c r="D8" s="165"/>
      <c r="E8" s="165"/>
      <c r="F8" s="194"/>
      <c r="G8" s="165"/>
      <c r="H8" s="165"/>
    </row>
    <row r="9" spans="1:13">
      <c r="A9" s="98" t="s">
        <v>145</v>
      </c>
      <c r="B9" s="99" t="s">
        <v>52</v>
      </c>
      <c r="C9" s="99"/>
      <c r="D9" s="100"/>
      <c r="E9" s="100"/>
      <c r="F9" s="101"/>
      <c r="G9" s="100"/>
      <c r="H9" s="100"/>
    </row>
    <row r="10" spans="1:13">
      <c r="A10" s="22"/>
      <c r="B10" s="23"/>
      <c r="C10" s="107"/>
      <c r="D10" s="108"/>
      <c r="E10" s="109"/>
      <c r="F10" s="110"/>
      <c r="G10" s="109"/>
      <c r="H10" s="108"/>
    </row>
    <row r="11" spans="1:13" ht="409.5">
      <c r="A11" s="347"/>
      <c r="B11" s="12" t="s">
        <v>566</v>
      </c>
      <c r="C11" s="107"/>
      <c r="D11" s="108"/>
      <c r="E11" s="109"/>
      <c r="F11" s="110"/>
      <c r="G11" s="109"/>
      <c r="H11" s="108"/>
    </row>
    <row r="12" spans="1:13" ht="44.25" customHeight="1">
      <c r="A12" s="98"/>
      <c r="B12" s="12" t="s">
        <v>572</v>
      </c>
      <c r="C12" s="49"/>
      <c r="D12" s="17"/>
      <c r="E12" s="49"/>
      <c r="F12" s="17"/>
      <c r="G12" s="49"/>
      <c r="H12" s="17"/>
    </row>
    <row r="13" spans="1:13" ht="309" customHeight="1">
      <c r="A13" s="98"/>
      <c r="B13" s="12" t="s">
        <v>544</v>
      </c>
      <c r="C13" s="49"/>
      <c r="D13" s="17"/>
      <c r="E13" s="49"/>
      <c r="F13" s="17"/>
      <c r="G13" s="49"/>
      <c r="H13" s="17"/>
    </row>
    <row r="14" spans="1:13">
      <c r="A14" s="111"/>
      <c r="B14" s="12" t="s">
        <v>409</v>
      </c>
      <c r="C14" s="49"/>
      <c r="D14" s="17"/>
      <c r="E14" s="49"/>
      <c r="F14" s="17"/>
      <c r="G14" s="49"/>
      <c r="H14" s="17"/>
    </row>
    <row r="15" spans="1:13" s="20" customFormat="1">
      <c r="A15" s="53"/>
      <c r="B15" s="34" t="s">
        <v>241</v>
      </c>
      <c r="C15" s="298" t="s">
        <v>14</v>
      </c>
      <c r="D15" s="16">
        <v>1</v>
      </c>
      <c r="E15" s="299" t="s">
        <v>16</v>
      </c>
      <c r="F15" s="300">
        <v>0</v>
      </c>
      <c r="G15" s="299" t="s">
        <v>17</v>
      </c>
      <c r="H15" s="301">
        <f>D15*F15</f>
        <v>0</v>
      </c>
      <c r="J15" s="114"/>
      <c r="K15" s="21"/>
      <c r="L15" s="21"/>
      <c r="M15" s="21"/>
    </row>
    <row r="16" spans="1:13">
      <c r="A16" s="22"/>
      <c r="B16" s="23"/>
      <c r="C16" s="107"/>
      <c r="D16" s="108"/>
      <c r="E16" s="109"/>
      <c r="F16" s="110"/>
      <c r="G16" s="109"/>
      <c r="H16" s="108"/>
    </row>
    <row r="17" spans="1:13" s="24" customFormat="1" ht="13.5" thickBot="1">
      <c r="A17" s="57"/>
      <c r="B17" s="28" t="s">
        <v>112</v>
      </c>
      <c r="C17" s="29"/>
      <c r="D17" s="29"/>
      <c r="E17" s="29"/>
      <c r="F17" s="58"/>
      <c r="G17" s="29"/>
      <c r="H17" s="59">
        <f>SUM(H9:H16)</f>
        <v>0</v>
      </c>
    </row>
    <row r="18" spans="1:13" ht="13.5" thickTop="1">
      <c r="A18" s="267"/>
      <c r="B18" s="271"/>
      <c r="C18" s="165"/>
      <c r="D18" s="165"/>
      <c r="E18" s="165"/>
      <c r="F18" s="194"/>
      <c r="G18" s="165"/>
      <c r="H18" s="165"/>
    </row>
    <row r="19" spans="1:13">
      <c r="A19" s="22"/>
      <c r="B19" s="23"/>
      <c r="C19" s="64"/>
      <c r="D19" s="27"/>
      <c r="E19" s="65"/>
      <c r="F19" s="66"/>
      <c r="G19" s="65"/>
      <c r="H19" s="27"/>
    </row>
    <row r="20" spans="1:13" s="36" customFormat="1" ht="16.5">
      <c r="A20" s="61" t="s">
        <v>158</v>
      </c>
      <c r="B20" s="62" t="s">
        <v>59</v>
      </c>
      <c r="C20" s="62"/>
      <c r="D20" s="178"/>
      <c r="E20" s="178"/>
      <c r="F20" s="179"/>
      <c r="G20" s="178"/>
      <c r="H20" s="178"/>
      <c r="J20" s="115"/>
      <c r="K20" s="37"/>
      <c r="L20" s="37"/>
      <c r="M20" s="37"/>
    </row>
    <row r="21" spans="1:13">
      <c r="A21" s="102"/>
      <c r="B21" s="103"/>
      <c r="C21" s="104"/>
      <c r="D21" s="164"/>
      <c r="E21" s="165"/>
      <c r="F21" s="106"/>
      <c r="G21" s="165"/>
      <c r="H21" s="105"/>
    </row>
    <row r="22" spans="1:13">
      <c r="A22" s="22"/>
      <c r="B22" s="23" t="s">
        <v>134</v>
      </c>
      <c r="C22" s="64"/>
      <c r="D22" s="27"/>
      <c r="E22" s="65"/>
      <c r="F22" s="66"/>
      <c r="G22" s="65"/>
      <c r="H22" s="27"/>
    </row>
    <row r="23" spans="1:13" ht="127.5">
      <c r="A23" s="22"/>
      <c r="B23" s="23" t="s">
        <v>504</v>
      </c>
      <c r="C23" s="64"/>
      <c r="D23" s="27"/>
      <c r="E23" s="65"/>
      <c r="F23" s="66"/>
      <c r="G23" s="65"/>
      <c r="H23" s="27"/>
    </row>
    <row r="24" spans="1:13">
      <c r="A24" s="22"/>
      <c r="B24" s="23"/>
      <c r="C24" s="64"/>
      <c r="D24" s="27"/>
      <c r="E24" s="65"/>
      <c r="F24" s="66"/>
      <c r="G24" s="65"/>
      <c r="H24" s="27"/>
    </row>
    <row r="25" spans="1:13">
      <c r="A25" s="22"/>
      <c r="B25" s="23"/>
      <c r="C25" s="64"/>
      <c r="D25" s="27"/>
      <c r="E25" s="65"/>
      <c r="F25" s="66"/>
      <c r="G25" s="65"/>
      <c r="H25" s="27"/>
    </row>
    <row r="26" spans="1:13" ht="76.5">
      <c r="A26" s="13" t="s">
        <v>501</v>
      </c>
      <c r="B26" s="12" t="s">
        <v>505</v>
      </c>
      <c r="C26" s="49"/>
      <c r="D26" s="277"/>
      <c r="E26" s="50"/>
      <c r="F26" s="17"/>
      <c r="G26" s="50"/>
      <c r="H26" s="17"/>
    </row>
    <row r="27" spans="1:13" ht="25.5">
      <c r="A27" s="63"/>
      <c r="B27" s="77" t="s">
        <v>184</v>
      </c>
      <c r="C27" s="49"/>
      <c r="D27" s="17"/>
      <c r="E27" s="50"/>
      <c r="F27" s="17"/>
      <c r="G27" s="50"/>
      <c r="H27" s="17"/>
    </row>
    <row r="28" spans="1:13" ht="25.5">
      <c r="A28" s="63"/>
      <c r="B28" s="77" t="s">
        <v>243</v>
      </c>
      <c r="C28" s="49"/>
      <c r="D28" s="17"/>
      <c r="E28" s="50"/>
      <c r="F28" s="17"/>
      <c r="G28" s="50"/>
      <c r="H28" s="17"/>
    </row>
    <row r="29" spans="1:13">
      <c r="A29" s="63"/>
      <c r="B29" s="12"/>
      <c r="C29" s="49"/>
      <c r="D29" s="17"/>
      <c r="E29" s="50"/>
      <c r="F29" s="17"/>
      <c r="G29" s="50"/>
      <c r="H29" s="17"/>
    </row>
    <row r="30" spans="1:13">
      <c r="A30" s="22"/>
      <c r="B30" s="118" t="s">
        <v>242</v>
      </c>
      <c r="C30" s="75" t="s">
        <v>25</v>
      </c>
      <c r="D30" s="16">
        <v>2</v>
      </c>
      <c r="E30" s="76" t="s">
        <v>16</v>
      </c>
      <c r="F30" s="78">
        <v>0</v>
      </c>
      <c r="G30" s="76" t="s">
        <v>17</v>
      </c>
      <c r="H30" s="71">
        <f>D30*F30</f>
        <v>0</v>
      </c>
      <c r="L30" s="30"/>
    </row>
    <row r="31" spans="1:13">
      <c r="A31" s="22"/>
      <c r="B31" s="23"/>
      <c r="C31" s="64"/>
      <c r="D31" s="27"/>
      <c r="E31" s="65"/>
      <c r="F31" s="66"/>
      <c r="G31" s="65"/>
      <c r="H31" s="27"/>
    </row>
    <row r="32" spans="1:13">
      <c r="A32" s="22"/>
      <c r="B32" s="23"/>
      <c r="C32" s="64"/>
      <c r="D32" s="27"/>
      <c r="E32" s="65"/>
      <c r="F32" s="66"/>
      <c r="G32" s="65"/>
      <c r="H32" s="27"/>
    </row>
    <row r="33" spans="1:12" ht="76.5">
      <c r="A33" s="13" t="s">
        <v>545</v>
      </c>
      <c r="B33" s="12" t="s">
        <v>244</v>
      </c>
      <c r="C33" s="49"/>
      <c r="D33" s="277"/>
      <c r="E33" s="50"/>
      <c r="F33" s="17"/>
      <c r="G33" s="50"/>
      <c r="H33" s="17"/>
    </row>
    <row r="34" spans="1:12" ht="25.5">
      <c r="A34" s="63"/>
      <c r="B34" s="77" t="s">
        <v>246</v>
      </c>
      <c r="C34" s="49"/>
      <c r="D34" s="17"/>
      <c r="E34" s="50"/>
      <c r="F34" s="17"/>
      <c r="G34" s="50"/>
      <c r="H34" s="17"/>
    </row>
    <row r="35" spans="1:12">
      <c r="A35" s="63"/>
      <c r="B35" s="12"/>
      <c r="C35" s="49"/>
      <c r="D35" s="17"/>
      <c r="E35" s="50"/>
      <c r="F35" s="17"/>
      <c r="G35" s="50"/>
      <c r="H35" s="17"/>
    </row>
    <row r="36" spans="1:12">
      <c r="A36" s="22"/>
      <c r="B36" s="118" t="s">
        <v>245</v>
      </c>
      <c r="C36" s="75" t="s">
        <v>25</v>
      </c>
      <c r="D36" s="16">
        <v>2</v>
      </c>
      <c r="E36" s="76" t="s">
        <v>16</v>
      </c>
      <c r="F36" s="78">
        <v>0</v>
      </c>
      <c r="G36" s="76" t="s">
        <v>17</v>
      </c>
      <c r="H36" s="71">
        <f>D36*F36</f>
        <v>0</v>
      </c>
      <c r="L36" s="30"/>
    </row>
    <row r="37" spans="1:12">
      <c r="A37" s="22"/>
      <c r="B37" s="23"/>
      <c r="C37" s="64"/>
      <c r="D37" s="27"/>
      <c r="E37" s="65"/>
      <c r="F37" s="66"/>
      <c r="G37" s="65"/>
      <c r="H37" s="27"/>
    </row>
    <row r="38" spans="1:12" ht="13.5" thickBot="1">
      <c r="A38" s="57"/>
      <c r="B38" s="28" t="s">
        <v>560</v>
      </c>
      <c r="C38" s="29"/>
      <c r="D38" s="29"/>
      <c r="E38" s="29"/>
      <c r="F38" s="58"/>
      <c r="G38" s="29"/>
      <c r="H38" s="59">
        <f>SUM(H30:H36)</f>
        <v>0</v>
      </c>
    </row>
    <row r="39" spans="1:12" ht="13.5" thickTop="1">
      <c r="A39" s="22"/>
      <c r="B39" s="23"/>
      <c r="C39" s="64"/>
      <c r="D39" s="27"/>
      <c r="E39" s="65"/>
      <c r="F39" s="66"/>
      <c r="G39" s="65"/>
      <c r="H39" s="27"/>
    </row>
    <row r="40" spans="1:12" ht="17.25" customHeight="1"/>
    <row r="41" spans="1:12" ht="17.25" customHeight="1"/>
    <row r="42" spans="1:12" ht="15.75">
      <c r="A42" s="150" t="s">
        <v>159</v>
      </c>
      <c r="B42" s="144" t="s">
        <v>177</v>
      </c>
      <c r="C42" s="144"/>
      <c r="D42" s="145"/>
      <c r="E42" s="145"/>
      <c r="F42" s="146"/>
      <c r="G42" s="145"/>
      <c r="H42" s="145"/>
    </row>
    <row r="43" spans="1:12">
      <c r="A43" s="22"/>
      <c r="B43" s="23"/>
      <c r="C43" s="64"/>
      <c r="D43" s="27"/>
      <c r="E43" s="65"/>
      <c r="F43" s="66"/>
      <c r="G43" s="65"/>
      <c r="H43" s="27"/>
    </row>
    <row r="44" spans="1:12">
      <c r="A44" s="22"/>
      <c r="B44" s="23"/>
      <c r="C44" s="64"/>
      <c r="D44" s="27"/>
      <c r="E44" s="65"/>
      <c r="F44" s="66"/>
      <c r="G44" s="65"/>
      <c r="H44" s="27"/>
    </row>
    <row r="45" spans="1:12" ht="25.5">
      <c r="A45" s="13" t="s">
        <v>502</v>
      </c>
      <c r="B45" s="12" t="s">
        <v>561</v>
      </c>
      <c r="C45" s="49"/>
      <c r="D45" s="17"/>
      <c r="E45" s="166"/>
      <c r="F45" s="17"/>
      <c r="G45" s="50"/>
      <c r="H45" s="17"/>
    </row>
    <row r="46" spans="1:12">
      <c r="A46" s="13"/>
      <c r="B46" s="12"/>
      <c r="C46" s="49"/>
      <c r="D46" s="17"/>
      <c r="E46" s="50"/>
      <c r="F46" s="17"/>
      <c r="G46" s="50"/>
      <c r="H46" s="27"/>
    </row>
    <row r="47" spans="1:12">
      <c r="A47" s="63"/>
      <c r="B47" s="12"/>
      <c r="C47" s="49"/>
      <c r="D47" s="17"/>
      <c r="E47" s="50"/>
      <c r="F47" s="17"/>
      <c r="G47" s="50"/>
      <c r="H47" s="17"/>
    </row>
    <row r="48" spans="1:12">
      <c r="A48" s="22"/>
      <c r="B48" s="118" t="s">
        <v>562</v>
      </c>
      <c r="C48" s="75" t="s">
        <v>25</v>
      </c>
      <c r="D48" s="16">
        <v>2</v>
      </c>
      <c r="E48" s="76" t="s">
        <v>16</v>
      </c>
      <c r="F48" s="78">
        <v>0</v>
      </c>
      <c r="G48" s="76" t="s">
        <v>17</v>
      </c>
      <c r="H48" s="71">
        <f>D48*F48</f>
        <v>0</v>
      </c>
    </row>
    <row r="49" spans="1:11">
      <c r="A49" s="22"/>
      <c r="B49" s="23"/>
      <c r="C49" s="64"/>
      <c r="D49" s="27"/>
      <c r="E49" s="65"/>
      <c r="F49" s="66"/>
      <c r="G49" s="65"/>
      <c r="H49" s="27"/>
    </row>
    <row r="50" spans="1:11" s="35" customFormat="1" ht="16.5">
      <c r="A50" s="167"/>
      <c r="B50" s="168"/>
      <c r="C50" s="169"/>
      <c r="D50" s="170"/>
      <c r="E50" s="171"/>
      <c r="F50" s="172"/>
      <c r="G50" s="171"/>
      <c r="H50" s="170"/>
      <c r="J50" s="116"/>
    </row>
    <row r="51" spans="1:11" ht="38.25">
      <c r="A51" s="13" t="s">
        <v>503</v>
      </c>
      <c r="B51" s="12" t="s">
        <v>179</v>
      </c>
      <c r="C51" s="49"/>
      <c r="D51" s="17"/>
      <c r="E51" s="166"/>
      <c r="F51" s="17"/>
      <c r="G51" s="50"/>
      <c r="H51" s="17"/>
    </row>
    <row r="52" spans="1:11">
      <c r="A52" s="13"/>
      <c r="B52" s="12"/>
      <c r="C52" s="49"/>
      <c r="D52" s="17"/>
      <c r="E52" s="50"/>
      <c r="F52" s="17"/>
      <c r="G52" s="50"/>
      <c r="H52" s="17"/>
    </row>
    <row r="53" spans="1:11">
      <c r="A53" s="63"/>
      <c r="B53" s="12"/>
      <c r="C53" s="49"/>
      <c r="D53" s="17"/>
      <c r="E53" s="50"/>
      <c r="F53" s="17"/>
      <c r="G53" s="50"/>
      <c r="H53" s="17"/>
    </row>
    <row r="54" spans="1:11">
      <c r="A54" s="22"/>
      <c r="B54" s="118" t="s">
        <v>180</v>
      </c>
      <c r="C54" s="75" t="s">
        <v>14</v>
      </c>
      <c r="D54" s="16">
        <v>1</v>
      </c>
      <c r="E54" s="76" t="s">
        <v>16</v>
      </c>
      <c r="F54" s="78">
        <v>0</v>
      </c>
      <c r="G54" s="76" t="s">
        <v>17</v>
      </c>
      <c r="H54" s="71">
        <f>D54*F54</f>
        <v>0</v>
      </c>
    </row>
    <row r="55" spans="1:11">
      <c r="A55" s="22"/>
      <c r="B55" s="23"/>
      <c r="C55" s="64"/>
      <c r="D55" s="27"/>
      <c r="E55" s="65"/>
      <c r="F55" s="66"/>
      <c r="G55" s="65"/>
      <c r="H55" s="27"/>
    </row>
    <row r="56" spans="1:11" s="35" customFormat="1" ht="16.5">
      <c r="A56" s="167"/>
      <c r="B56" s="168"/>
      <c r="C56" s="169"/>
      <c r="D56" s="170"/>
      <c r="E56" s="171"/>
      <c r="F56" s="172"/>
      <c r="G56" s="171"/>
      <c r="H56" s="170"/>
      <c r="J56" s="116"/>
    </row>
    <row r="57" spans="1:11" s="35" customFormat="1" ht="17.25" thickBot="1">
      <c r="A57" s="173"/>
      <c r="B57" s="174" t="s">
        <v>178</v>
      </c>
      <c r="C57" s="175"/>
      <c r="D57" s="175"/>
      <c r="E57" s="175"/>
      <c r="F57" s="176"/>
      <c r="G57" s="175"/>
      <c r="H57" s="177">
        <f>SUM(H42:H56)</f>
        <v>0</v>
      </c>
      <c r="J57" s="116"/>
    </row>
    <row r="58" spans="1:11" ht="13.5" thickTop="1">
      <c r="A58" s="22"/>
      <c r="B58" s="23"/>
      <c r="C58" s="64"/>
      <c r="D58" s="27"/>
      <c r="E58" s="65"/>
      <c r="F58" s="66"/>
      <c r="G58" s="65"/>
      <c r="H58" s="27"/>
    </row>
    <row r="59" spans="1:11" ht="17.25" customHeight="1"/>
    <row r="60" spans="1:11" ht="17.25" customHeight="1"/>
    <row r="61" spans="1:11" ht="15.75">
      <c r="A61" s="150" t="s">
        <v>546</v>
      </c>
      <c r="B61" s="144" t="s">
        <v>75</v>
      </c>
      <c r="C61" s="144"/>
      <c r="D61" s="145"/>
      <c r="E61" s="145"/>
      <c r="F61" s="146"/>
      <c r="G61" s="145"/>
      <c r="H61" s="145"/>
    </row>
    <row r="62" spans="1:11">
      <c r="A62" s="22"/>
      <c r="B62" s="23"/>
      <c r="C62" s="64"/>
      <c r="D62" s="27"/>
      <c r="E62" s="65"/>
      <c r="F62" s="66"/>
      <c r="G62" s="65"/>
      <c r="H62" s="27"/>
    </row>
    <row r="63" spans="1:11">
      <c r="A63" s="22"/>
      <c r="B63" s="23"/>
      <c r="C63" s="64"/>
      <c r="D63" s="27"/>
      <c r="E63" s="65"/>
      <c r="F63" s="66"/>
      <c r="G63" s="65"/>
      <c r="H63" s="27"/>
    </row>
    <row r="64" spans="1:11" s="56" customFormat="1" ht="51">
      <c r="A64" s="13" t="s">
        <v>547</v>
      </c>
      <c r="B64" s="12" t="s">
        <v>429</v>
      </c>
      <c r="C64" s="49"/>
      <c r="D64" s="17"/>
      <c r="E64" s="50"/>
      <c r="F64" s="17"/>
      <c r="G64" s="50"/>
      <c r="H64" s="17"/>
      <c r="J64" s="117"/>
      <c r="K64" s="117"/>
    </row>
    <row r="65" spans="1:11" s="56" customFormat="1">
      <c r="A65" s="63"/>
      <c r="B65" s="12"/>
      <c r="C65" s="49"/>
      <c r="D65" s="17"/>
      <c r="E65" s="50"/>
      <c r="F65" s="17"/>
      <c r="G65" s="50"/>
      <c r="H65" s="17"/>
      <c r="J65" s="117"/>
      <c r="K65" s="117"/>
    </row>
    <row r="66" spans="1:11" s="56" customFormat="1">
      <c r="A66" s="22"/>
      <c r="B66" s="118" t="s">
        <v>219</v>
      </c>
      <c r="C66" s="75" t="s">
        <v>14</v>
      </c>
      <c r="D66" s="14">
        <v>1</v>
      </c>
      <c r="E66" s="76" t="s">
        <v>16</v>
      </c>
      <c r="F66" s="78"/>
      <c r="G66" s="76" t="s">
        <v>17</v>
      </c>
      <c r="H66" s="71">
        <f>D66*F66</f>
        <v>0</v>
      </c>
      <c r="J66" s="117"/>
      <c r="K66" s="117"/>
    </row>
    <row r="67" spans="1:11" s="56" customFormat="1">
      <c r="A67" s="22"/>
      <c r="B67" s="23"/>
      <c r="C67" s="64"/>
      <c r="D67" s="27"/>
      <c r="E67" s="65"/>
      <c r="F67" s="66"/>
      <c r="G67" s="65"/>
      <c r="H67" s="27"/>
      <c r="J67" s="117"/>
      <c r="K67" s="117"/>
    </row>
    <row r="68" spans="1:11" s="56" customFormat="1">
      <c r="A68" s="22"/>
      <c r="B68" s="23"/>
      <c r="C68" s="64"/>
      <c r="D68" s="27"/>
      <c r="E68" s="65"/>
      <c r="F68" s="66"/>
      <c r="G68" s="65"/>
      <c r="H68" s="27"/>
      <c r="J68" s="117"/>
      <c r="K68" s="117"/>
    </row>
    <row r="69" spans="1:11" s="56" customFormat="1" ht="39" customHeight="1">
      <c r="A69" s="13" t="s">
        <v>548</v>
      </c>
      <c r="B69" s="12" t="s">
        <v>140</v>
      </c>
      <c r="C69" s="49"/>
      <c r="D69" s="17"/>
      <c r="E69" s="50"/>
      <c r="F69" s="17"/>
      <c r="G69" s="50"/>
      <c r="H69" s="17"/>
      <c r="J69" s="117"/>
      <c r="K69" s="117"/>
    </row>
    <row r="70" spans="1:11" s="56" customFormat="1">
      <c r="A70" s="13"/>
      <c r="B70" s="12" t="s">
        <v>431</v>
      </c>
      <c r="C70" s="49"/>
      <c r="D70" s="17"/>
      <c r="E70" s="50"/>
      <c r="F70" s="17"/>
      <c r="G70" s="50"/>
      <c r="H70" s="17"/>
      <c r="J70" s="117"/>
      <c r="K70" s="117"/>
    </row>
    <row r="71" spans="1:11" s="56" customFormat="1">
      <c r="A71" s="22"/>
      <c r="B71" s="118" t="s">
        <v>141</v>
      </c>
      <c r="C71" s="75"/>
      <c r="D71" s="14" t="s">
        <v>432</v>
      </c>
      <c r="E71" s="76"/>
      <c r="F71" s="71"/>
      <c r="G71" s="76"/>
      <c r="H71" s="71"/>
      <c r="J71" s="117"/>
      <c r="K71" s="117"/>
    </row>
    <row r="72" spans="1:11" s="56" customFormat="1">
      <c r="A72" s="22"/>
      <c r="B72" s="23"/>
      <c r="C72" s="64"/>
      <c r="D72" s="27"/>
      <c r="E72" s="65"/>
      <c r="F72" s="66"/>
      <c r="G72" s="65"/>
      <c r="H72" s="27"/>
      <c r="J72" s="117"/>
      <c r="K72" s="117"/>
    </row>
    <row r="73" spans="1:11" s="56" customFormat="1">
      <c r="A73" s="22"/>
      <c r="B73" s="118" t="s">
        <v>19</v>
      </c>
      <c r="C73" s="75"/>
      <c r="D73" s="14" t="s">
        <v>432</v>
      </c>
      <c r="E73" s="76"/>
      <c r="F73" s="71"/>
      <c r="G73" s="76"/>
      <c r="H73" s="71"/>
      <c r="J73" s="117"/>
      <c r="K73" s="117"/>
    </row>
    <row r="74" spans="1:11" s="56" customFormat="1">
      <c r="A74" s="22"/>
      <c r="B74" s="23"/>
      <c r="C74" s="64"/>
      <c r="D74" s="27"/>
      <c r="E74" s="65"/>
      <c r="F74" s="66"/>
      <c r="G74" s="65"/>
      <c r="H74" s="27"/>
      <c r="J74" s="117"/>
      <c r="K74" s="117"/>
    </row>
    <row r="75" spans="1:11" s="56" customFormat="1">
      <c r="A75" s="22"/>
      <c r="B75" s="23"/>
      <c r="C75" s="64"/>
      <c r="D75" s="27"/>
      <c r="E75" s="65"/>
      <c r="F75" s="66"/>
      <c r="G75" s="65"/>
      <c r="H75" s="27"/>
      <c r="J75" s="117"/>
      <c r="K75" s="117"/>
    </row>
    <row r="76" spans="1:11" s="56" customFormat="1" ht="38.25">
      <c r="A76" s="13" t="s">
        <v>549</v>
      </c>
      <c r="B76" s="12" t="s">
        <v>430</v>
      </c>
      <c r="C76" s="49"/>
      <c r="D76" s="17"/>
      <c r="E76" s="50"/>
      <c r="F76" s="17"/>
      <c r="G76" s="50"/>
      <c r="H76" s="17"/>
      <c r="J76" s="117"/>
      <c r="K76" s="117"/>
    </row>
    <row r="77" spans="1:11" s="56" customFormat="1">
      <c r="A77" s="22"/>
      <c r="B77" s="273" t="s">
        <v>146</v>
      </c>
      <c r="C77" s="75" t="s">
        <v>14</v>
      </c>
      <c r="D77" s="14">
        <v>1</v>
      </c>
      <c r="E77" s="76" t="s">
        <v>16</v>
      </c>
      <c r="F77" s="78"/>
      <c r="G77" s="76" t="s">
        <v>17</v>
      </c>
      <c r="H77" s="71">
        <f>D77*F77</f>
        <v>0</v>
      </c>
      <c r="J77" s="117"/>
      <c r="K77" s="117"/>
    </row>
    <row r="78" spans="1:11" s="56" customFormat="1">
      <c r="A78" s="22"/>
      <c r="B78" s="23"/>
      <c r="C78" s="64"/>
      <c r="D78" s="27"/>
      <c r="E78" s="65"/>
      <c r="F78" s="66"/>
      <c r="G78" s="65"/>
      <c r="H78" s="27"/>
      <c r="J78" s="117"/>
      <c r="K78" s="117"/>
    </row>
    <row r="79" spans="1:11" s="56" customFormat="1">
      <c r="A79" s="22"/>
      <c r="B79" s="273" t="s">
        <v>147</v>
      </c>
      <c r="C79" s="75" t="s">
        <v>14</v>
      </c>
      <c r="D79" s="14">
        <v>1</v>
      </c>
      <c r="E79" s="76" t="s">
        <v>16</v>
      </c>
      <c r="F79" s="78"/>
      <c r="G79" s="76" t="s">
        <v>17</v>
      </c>
      <c r="H79" s="71">
        <f>D79*F79</f>
        <v>0</v>
      </c>
      <c r="J79" s="117"/>
      <c r="K79" s="117"/>
    </row>
    <row r="80" spans="1:11" s="56" customFormat="1">
      <c r="A80" s="22"/>
      <c r="B80" s="23"/>
      <c r="C80" s="64"/>
      <c r="D80" s="27"/>
      <c r="E80" s="65"/>
      <c r="F80" s="66"/>
      <c r="G80" s="65"/>
      <c r="H80" s="27"/>
      <c r="J80" s="117"/>
      <c r="K80" s="117"/>
    </row>
    <row r="81" spans="1:11" s="56" customFormat="1">
      <c r="A81" s="22"/>
      <c r="B81" s="273" t="s">
        <v>148</v>
      </c>
      <c r="C81" s="75" t="s">
        <v>14</v>
      </c>
      <c r="D81" s="14">
        <v>1</v>
      </c>
      <c r="E81" s="76" t="s">
        <v>16</v>
      </c>
      <c r="F81" s="78"/>
      <c r="G81" s="76" t="s">
        <v>17</v>
      </c>
      <c r="H81" s="71">
        <f>D81*F81</f>
        <v>0</v>
      </c>
      <c r="J81" s="117"/>
      <c r="K81" s="117"/>
    </row>
    <row r="82" spans="1:11" s="56" customFormat="1">
      <c r="A82" s="22"/>
      <c r="B82" s="23"/>
      <c r="C82" s="64"/>
      <c r="D82" s="27"/>
      <c r="E82" s="65"/>
      <c r="F82" s="66"/>
      <c r="G82" s="65"/>
      <c r="H82" s="27"/>
      <c r="J82" s="117"/>
      <c r="K82" s="117"/>
    </row>
    <row r="83" spans="1:11" s="56" customFormat="1">
      <c r="A83" s="22"/>
      <c r="B83" s="273" t="s">
        <v>198</v>
      </c>
      <c r="C83" s="75" t="s">
        <v>14</v>
      </c>
      <c r="D83" s="14">
        <v>1</v>
      </c>
      <c r="E83" s="76" t="s">
        <v>16</v>
      </c>
      <c r="F83" s="78"/>
      <c r="G83" s="76" t="s">
        <v>17</v>
      </c>
      <c r="H83" s="71">
        <f>D83*F83</f>
        <v>0</v>
      </c>
      <c r="J83" s="117"/>
      <c r="K83" s="117"/>
    </row>
    <row r="84" spans="1:11" s="56" customFormat="1">
      <c r="A84" s="22"/>
      <c r="B84" s="23"/>
      <c r="C84" s="64"/>
      <c r="D84" s="27"/>
      <c r="E84" s="65"/>
      <c r="F84" s="66"/>
      <c r="G84" s="65"/>
      <c r="H84" s="27"/>
      <c r="J84" s="117"/>
      <c r="K84" s="117"/>
    </row>
    <row r="85" spans="1:11" s="56" customFormat="1">
      <c r="A85" s="22"/>
      <c r="B85" s="273" t="s">
        <v>199</v>
      </c>
      <c r="C85" s="75" t="s">
        <v>14</v>
      </c>
      <c r="D85" s="14">
        <v>1</v>
      </c>
      <c r="E85" s="76" t="s">
        <v>16</v>
      </c>
      <c r="F85" s="78"/>
      <c r="G85" s="76" t="s">
        <v>17</v>
      </c>
      <c r="H85" s="71">
        <f>D85*F85</f>
        <v>0</v>
      </c>
      <c r="J85" s="117"/>
      <c r="K85" s="117"/>
    </row>
    <row r="86" spans="1:11" s="56" customFormat="1">
      <c r="A86" s="22"/>
      <c r="B86" s="23"/>
      <c r="C86" s="64"/>
      <c r="D86" s="27"/>
      <c r="E86" s="65"/>
      <c r="F86" s="66"/>
      <c r="G86" s="65"/>
      <c r="H86" s="27"/>
      <c r="J86" s="117"/>
      <c r="K86" s="117"/>
    </row>
    <row r="87" spans="1:11" s="56" customFormat="1">
      <c r="A87" s="22"/>
      <c r="B87" s="273" t="s">
        <v>200</v>
      </c>
      <c r="C87" s="75" t="s">
        <v>14</v>
      </c>
      <c r="D87" s="14">
        <v>1</v>
      </c>
      <c r="E87" s="76" t="s">
        <v>16</v>
      </c>
      <c r="F87" s="78"/>
      <c r="G87" s="76" t="s">
        <v>17</v>
      </c>
      <c r="H87" s="71">
        <f>D87*F87</f>
        <v>0</v>
      </c>
      <c r="J87" s="117"/>
      <c r="K87" s="117"/>
    </row>
    <row r="88" spans="1:11" s="56" customFormat="1">
      <c r="A88" s="22"/>
      <c r="B88" s="23"/>
      <c r="C88" s="64"/>
      <c r="D88" s="27"/>
      <c r="E88" s="65"/>
      <c r="F88" s="66"/>
      <c r="G88" s="65"/>
      <c r="H88" s="27"/>
      <c r="J88" s="117"/>
      <c r="K88" s="117"/>
    </row>
    <row r="89" spans="1:11" s="56" customFormat="1">
      <c r="A89" s="22"/>
      <c r="B89" s="273" t="s">
        <v>149</v>
      </c>
      <c r="C89" s="75" t="s">
        <v>14</v>
      </c>
      <c r="D89" s="14">
        <v>1</v>
      </c>
      <c r="E89" s="76" t="s">
        <v>16</v>
      </c>
      <c r="F89" s="78"/>
      <c r="G89" s="76" t="s">
        <v>17</v>
      </c>
      <c r="H89" s="71">
        <f>D89*F89</f>
        <v>0</v>
      </c>
      <c r="J89" s="117"/>
      <c r="K89" s="117"/>
    </row>
    <row r="90" spans="1:11" s="56" customFormat="1">
      <c r="A90" s="22"/>
      <c r="B90" s="23"/>
      <c r="C90" s="64"/>
      <c r="D90" s="27"/>
      <c r="E90" s="65"/>
      <c r="F90" s="66"/>
      <c r="G90" s="65"/>
      <c r="H90" s="27"/>
      <c r="J90" s="117"/>
      <c r="K90" s="117"/>
    </row>
    <row r="91" spans="1:11" s="56" customFormat="1">
      <c r="A91" s="22"/>
      <c r="B91" s="23"/>
      <c r="C91" s="64"/>
      <c r="D91" s="27"/>
      <c r="E91" s="65"/>
      <c r="F91" s="66"/>
      <c r="G91" s="65"/>
      <c r="H91" s="27"/>
      <c r="J91" s="117"/>
      <c r="K91" s="117"/>
    </row>
    <row r="92" spans="1:11" s="56" customFormat="1" ht="25.5">
      <c r="A92" s="13" t="s">
        <v>550</v>
      </c>
      <c r="B92" s="12" t="s">
        <v>165</v>
      </c>
      <c r="C92" s="49"/>
      <c r="D92" s="17"/>
      <c r="E92" s="50"/>
      <c r="F92" s="17"/>
      <c r="G92" s="50"/>
      <c r="H92" s="17"/>
      <c r="J92" s="117"/>
      <c r="K92" s="117"/>
    </row>
    <row r="93" spans="1:11" s="56" customFormat="1">
      <c r="A93" s="63"/>
      <c r="B93" s="12"/>
      <c r="C93" s="49"/>
      <c r="D93" s="17"/>
      <c r="E93" s="50"/>
      <c r="F93" s="17"/>
      <c r="G93" s="50"/>
      <c r="H93" s="17"/>
      <c r="J93" s="117"/>
      <c r="K93" s="117"/>
    </row>
    <row r="94" spans="1:11" s="56" customFormat="1">
      <c r="A94" s="22"/>
      <c r="B94" s="118" t="s">
        <v>166</v>
      </c>
      <c r="C94" s="75" t="s">
        <v>14</v>
      </c>
      <c r="D94" s="16">
        <v>1</v>
      </c>
      <c r="E94" s="76" t="s">
        <v>16</v>
      </c>
      <c r="F94" s="78"/>
      <c r="G94" s="76" t="s">
        <v>17</v>
      </c>
      <c r="H94" s="71">
        <f>D94*F94</f>
        <v>0</v>
      </c>
      <c r="J94" s="117"/>
      <c r="K94" s="117"/>
    </row>
    <row r="95" spans="1:11" s="56" customFormat="1">
      <c r="A95" s="22"/>
      <c r="B95" s="23"/>
      <c r="C95" s="64"/>
      <c r="D95" s="27"/>
      <c r="E95" s="65"/>
      <c r="F95" s="66"/>
      <c r="G95" s="65"/>
      <c r="H95" s="27"/>
      <c r="J95" s="117"/>
      <c r="K95" s="117"/>
    </row>
    <row r="96" spans="1:11" s="56" customFormat="1">
      <c r="A96" s="22"/>
      <c r="B96" s="23"/>
      <c r="C96" s="64"/>
      <c r="D96" s="27"/>
      <c r="E96" s="65"/>
      <c r="F96" s="66"/>
      <c r="G96" s="65"/>
      <c r="H96" s="27"/>
      <c r="J96" s="117"/>
      <c r="K96" s="117"/>
    </row>
    <row r="97" spans="1:11" s="56" customFormat="1" ht="25.5">
      <c r="A97" s="13" t="s">
        <v>551</v>
      </c>
      <c r="B97" s="12" t="s">
        <v>167</v>
      </c>
      <c r="C97" s="49"/>
      <c r="D97" s="17"/>
      <c r="E97" s="50"/>
      <c r="F97" s="17"/>
      <c r="G97" s="50"/>
      <c r="H97" s="17"/>
      <c r="J97" s="117"/>
      <c r="K97" s="117"/>
    </row>
    <row r="98" spans="1:11" s="56" customFormat="1">
      <c r="A98" s="63"/>
      <c r="B98" s="12"/>
      <c r="C98" s="49"/>
      <c r="D98" s="17"/>
      <c r="E98" s="50"/>
      <c r="F98" s="17"/>
      <c r="G98" s="50"/>
      <c r="H98" s="17"/>
      <c r="J98" s="117"/>
      <c r="K98" s="117"/>
    </row>
    <row r="99" spans="1:11" s="56" customFormat="1">
      <c r="A99" s="22"/>
      <c r="B99" s="118" t="s">
        <v>168</v>
      </c>
      <c r="C99" s="75" t="s">
        <v>14</v>
      </c>
      <c r="D99" s="16">
        <v>1</v>
      </c>
      <c r="E99" s="76" t="s">
        <v>16</v>
      </c>
      <c r="F99" s="78">
        <v>0</v>
      </c>
      <c r="G99" s="76" t="s">
        <v>17</v>
      </c>
      <c r="H99" s="71">
        <f>D99*F99</f>
        <v>0</v>
      </c>
      <c r="J99" s="117"/>
      <c r="K99" s="117"/>
    </row>
    <row r="100" spans="1:11" s="56" customFormat="1">
      <c r="A100" s="22"/>
      <c r="B100" s="23"/>
      <c r="C100" s="64"/>
      <c r="D100" s="27"/>
      <c r="E100" s="65"/>
      <c r="F100" s="66"/>
      <c r="G100" s="65"/>
      <c r="H100" s="27"/>
      <c r="J100" s="117"/>
      <c r="K100" s="117"/>
    </row>
    <row r="101" spans="1:11" s="56" customFormat="1">
      <c r="A101" s="22"/>
      <c r="B101" s="23"/>
      <c r="C101" s="64"/>
      <c r="D101" s="27"/>
      <c r="E101" s="65"/>
      <c r="F101" s="66"/>
      <c r="G101" s="65"/>
      <c r="H101" s="27"/>
      <c r="J101" s="117"/>
      <c r="K101" s="117"/>
    </row>
    <row r="102" spans="1:11" ht="13.5" thickBot="1">
      <c r="A102" s="57"/>
      <c r="B102" s="28" t="s">
        <v>142</v>
      </c>
      <c r="C102" s="29"/>
      <c r="D102" s="29"/>
      <c r="E102" s="29"/>
      <c r="F102" s="58"/>
      <c r="G102" s="29"/>
      <c r="H102" s="59">
        <f>SUM(H61:H100)</f>
        <v>0</v>
      </c>
    </row>
    <row r="103" spans="1:11" ht="13.5" thickTop="1">
      <c r="A103" s="267"/>
      <c r="B103" s="271"/>
      <c r="C103" s="165"/>
      <c r="D103" s="165"/>
      <c r="E103" s="165"/>
      <c r="F103" s="194"/>
      <c r="G103" s="165"/>
      <c r="H103" s="165"/>
    </row>
  </sheetData>
  <pageMargins left="0.9055118110236221" right="0.11811023622047245" top="0.55118110236220474" bottom="0.74803149606299213" header="0.31496062992125984" footer="0.31496062992125984"/>
  <pageSetup paperSize="9" orientation="portrait" r:id="rId1"/>
  <headerFooter>
    <oddFooter>&amp;L&amp;A&amp;C&amp;P/&amp;N&amp;R&amp;D</oddFooter>
  </headerFooter>
  <rowBreaks count="3" manualBreakCount="3">
    <brk id="11" max="7" man="1"/>
    <brk id="18" max="7" man="1"/>
    <brk id="40" max="7"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9</vt:i4>
      </vt:variant>
    </vt:vector>
  </HeadingPairs>
  <TitlesOfParts>
    <vt:vector size="15" baseType="lpstr">
      <vt:lpstr>SKUPNA_REKAPITULACIJA</vt:lpstr>
      <vt:lpstr>REKAPITULACIJA (4)</vt:lpstr>
      <vt:lpstr>4A_Gradbena dela </vt:lpstr>
      <vt:lpstr>4B_Obrtna dela </vt:lpstr>
      <vt:lpstr>REKAPITULACIJA (5)</vt:lpstr>
      <vt:lpstr>5B_Obrtna dela</vt:lpstr>
      <vt:lpstr>'4A_Gradbena dela '!Področje_tiskanja</vt:lpstr>
      <vt:lpstr>'4B_Obrtna dela '!Področje_tiskanja</vt:lpstr>
      <vt:lpstr>'5B_Obrtna dela'!Področje_tiskanja</vt:lpstr>
      <vt:lpstr>'REKAPITULACIJA (4)'!Področje_tiskanja</vt:lpstr>
      <vt:lpstr>'REKAPITULACIJA (5)'!Področje_tiskanja</vt:lpstr>
      <vt:lpstr>SKUPNA_REKAPITULACIJA!Področje_tiskanja</vt:lpstr>
      <vt:lpstr>'4A_Gradbena dela '!Tiskanje_naslovov</vt:lpstr>
      <vt:lpstr>'4B_Obrtna dela '!Tiskanje_naslovov</vt:lpstr>
      <vt:lpstr>'5B_Obrtna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B4M Branko</dc:creator>
  <cp:lastModifiedBy>Polajzar Bostjan</cp:lastModifiedBy>
  <cp:lastPrinted>2020-06-02T12:33:33Z</cp:lastPrinted>
  <dcterms:created xsi:type="dcterms:W3CDTF">2014-12-23T18:54:05Z</dcterms:created>
  <dcterms:modified xsi:type="dcterms:W3CDTF">2020-06-02T12:35:00Z</dcterms:modified>
</cp:coreProperties>
</file>