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1_PROJEKTI\Sanacija dveh usadov na dostopni cesti na naslova Debro 40 in 41\ZBIRANJE PONUDB\PDF\"/>
    </mc:Choice>
  </mc:AlternateContent>
  <bookViews>
    <workbookView xWindow="0" yWindow="0" windowWidth="28800" windowHeight="15600" tabRatio="1000"/>
  </bookViews>
  <sheets>
    <sheet name="AB gredi in drenaže" sheetId="10" r:id="rId1"/>
  </sheets>
  <definedNames>
    <definedName name="_xlnm.Print_Area" localSheetId="0">'AB gredi in drenaže'!$A$1:$F$156</definedName>
  </definedNames>
  <calcPr calcId="162913"/>
</workbook>
</file>

<file path=xl/calcChain.xml><?xml version="1.0" encoding="utf-8"?>
<calcChain xmlns="http://schemas.openxmlformats.org/spreadsheetml/2006/main">
  <c r="F152" i="10" l="1"/>
  <c r="F151" i="10"/>
  <c r="F150" i="10"/>
  <c r="F149" i="10"/>
  <c r="F90" i="10" l="1"/>
  <c r="F86" i="10"/>
  <c r="F80" i="10"/>
  <c r="F96" i="10"/>
  <c r="F92" i="10"/>
  <c r="F88" i="10"/>
  <c r="F84" i="10"/>
  <c r="F82" i="10"/>
  <c r="F77" i="10"/>
  <c r="F75" i="10"/>
  <c r="F73" i="10"/>
  <c r="F71" i="10"/>
  <c r="F69" i="10"/>
  <c r="F67" i="10"/>
  <c r="F94" i="10" l="1"/>
  <c r="F61" i="10"/>
  <c r="F63" i="10"/>
  <c r="F59" i="10"/>
  <c r="F57" i="10"/>
  <c r="F55" i="10"/>
  <c r="F54" i="10"/>
  <c r="F51" i="10"/>
  <c r="F49" i="10"/>
  <c r="F47" i="10"/>
  <c r="F45" i="10"/>
  <c r="F39" i="10"/>
  <c r="F29" i="10"/>
  <c r="F27" i="10"/>
  <c r="F41" i="10" l="1"/>
  <c r="F37" i="10"/>
  <c r="F35" i="10"/>
  <c r="F34" i="10"/>
  <c r="F31" i="10"/>
  <c r="F25" i="10"/>
  <c r="F23" i="10"/>
  <c r="F14" i="10"/>
  <c r="F98" i="10" l="1"/>
  <c r="F103" i="10" s="1"/>
  <c r="F130" i="10"/>
  <c r="F12" i="10" l="1"/>
  <c r="F128" i="10" l="1"/>
  <c r="F126" i="10"/>
  <c r="F132" i="10" l="1"/>
  <c r="F145" i="10" l="1"/>
  <c r="F134" i="10"/>
  <c r="F135" i="10" l="1"/>
  <c r="F136" i="10" s="1"/>
  <c r="A111" i="10"/>
  <c r="B111" i="10"/>
  <c r="A112" i="10"/>
  <c r="B112" i="10"/>
  <c r="A113" i="10"/>
  <c r="B113" i="10"/>
  <c r="F10" i="10" l="1"/>
  <c r="F17" i="10" s="1"/>
  <c r="F111" i="10" l="1"/>
  <c r="F106" i="10"/>
  <c r="F142" i="10" l="1"/>
  <c r="F113" i="10" l="1"/>
  <c r="F144" i="10" s="1"/>
  <c r="F112" i="10" l="1"/>
  <c r="F143" i="10" l="1"/>
  <c r="F148" i="10" s="1"/>
  <c r="F117" i="10"/>
  <c r="F118" i="10" s="1"/>
  <c r="F119" i="10" s="1"/>
</calcChain>
</file>

<file path=xl/sharedStrings.xml><?xml version="1.0" encoding="utf-8"?>
<sst xmlns="http://schemas.openxmlformats.org/spreadsheetml/2006/main" count="134" uniqueCount="81">
  <si>
    <t>kom</t>
  </si>
  <si>
    <t>ocena</t>
  </si>
  <si>
    <t>OPIS DEL</t>
  </si>
  <si>
    <t>ŠIFRA</t>
  </si>
  <si>
    <t>Enota</t>
  </si>
  <si>
    <t>Količina</t>
  </si>
  <si>
    <t>Cena/enoto</t>
  </si>
  <si>
    <t>Znesek</t>
  </si>
  <si>
    <t>PRIPRAVLJALNA DELA</t>
  </si>
  <si>
    <t>m1</t>
  </si>
  <si>
    <t>ZAKLJUČNA DELA</t>
  </si>
  <si>
    <t>ZAKLJUČNA DELA - SKUPAJ</t>
  </si>
  <si>
    <t>m2</t>
  </si>
  <si>
    <t>m3</t>
  </si>
  <si>
    <t>Izdelava načrta izvedenih del PID</t>
  </si>
  <si>
    <t>SKUPAJ PRIPRAVLJALNA DELA:</t>
  </si>
  <si>
    <t>SKUPAJ</t>
  </si>
  <si>
    <t>ddv</t>
  </si>
  <si>
    <t>REKAPITULACIJA</t>
  </si>
  <si>
    <t>brez DDV</t>
  </si>
  <si>
    <t>3.</t>
  </si>
  <si>
    <t>GRADBENA IN ZEMELJSKA DELA</t>
  </si>
  <si>
    <t>2.</t>
  </si>
  <si>
    <t>1.</t>
  </si>
  <si>
    <t>kos</t>
  </si>
  <si>
    <t xml:space="preserve">Planiranje terena, utrjevanje in zatravitev </t>
  </si>
  <si>
    <t>Dobava in vgrajevanje drenažnega zasipa, granulacije 16 -32 mm, brez finih frakcij prani</t>
  </si>
  <si>
    <t>Dobava in vgradnja ločilnega geosintetika</t>
  </si>
  <si>
    <t>Dobava in vgradnja drenažne cevi  DN 200, 2/3 perf</t>
  </si>
  <si>
    <t>4.</t>
  </si>
  <si>
    <t>2.2.</t>
  </si>
  <si>
    <t>10.</t>
  </si>
  <si>
    <t>2.1.</t>
  </si>
  <si>
    <t>pav.</t>
  </si>
  <si>
    <t>Ureditev delovišča in dostopnih poti</t>
  </si>
  <si>
    <t>Gemehanski nadzori nadzor</t>
  </si>
  <si>
    <t>ur</t>
  </si>
  <si>
    <t>TUJE STORITVE</t>
  </si>
  <si>
    <t>2.3.</t>
  </si>
  <si>
    <t>Ostala   dodatna   in   nepredvidena   dela. Obračun po dejanskih stroških porabe časa in materiala po vpisu v gradbeni dnevnik. Ocena stroškov 5 % vrednosti del.</t>
  </si>
  <si>
    <t>TUJE STORITVE - SKUPAJ</t>
  </si>
  <si>
    <t>Izdelava geodetskega načrta</t>
  </si>
  <si>
    <t>REKAPITULACIJA SKUPAJ</t>
  </si>
  <si>
    <t>GRADBENA IN ZEMELJSKA DELA - SKUPAJ</t>
  </si>
  <si>
    <t>Dobava in vgradnja armature za AB gredo</t>
  </si>
  <si>
    <t>fi 10</t>
  </si>
  <si>
    <t>kg</t>
  </si>
  <si>
    <t>fi 16</t>
  </si>
  <si>
    <t>Dobava in vgradnja betona C30/37, XD1/XF1  za izdelavo AB grede</t>
  </si>
  <si>
    <t xml:space="preserve">Izdelava dvostranskega opaža s strikotnimi letvicami na vrhu AB grede (na zunanji strani), komplet vsa dela z razopaževanjem, čiščenjem, zlaganjem lesa ter vsemi transporti. </t>
  </si>
  <si>
    <t>POPIS DEL -  Sanacija dveh usadov na dostopni cesti na naslova Debro 40 in 41</t>
  </si>
  <si>
    <t>Posek in odstranitev grmičevja ob iztoku, debla do 10cm z odstranitvijo vej in panjev</t>
  </si>
  <si>
    <t>Zabijanje Fe tirnic z nosilno AB gredo I.</t>
  </si>
  <si>
    <t>Zakoličenje osi zabijanja tračnic, drenaž in iztoka.</t>
  </si>
  <si>
    <t xml:space="preserve">Dobava in vgradnja jeklenih I profilov ali železniških tirnic , dolžine do  5,5 m. Vgradnja z zabijanjem v rastru, kot po detajlu </t>
  </si>
  <si>
    <t>Dobava in vgradnja lesenih ali betonskih pragov, (po šest pragov v višino v 21-ih kampadah)</t>
  </si>
  <si>
    <t>Izkop zemljine (III-IV.kat) iza AB grede, stopničeno do 2,5 m, deponiranje v bližini</t>
  </si>
  <si>
    <t>Zasip in vgradnja izkopane zemljine, vključno z utrjevanjem do Evd = 40 MN/m2</t>
  </si>
  <si>
    <t>Zabijanje Fe tirnic z nosilno AB gredo II.</t>
  </si>
  <si>
    <t xml:space="preserve">Dobava in vgradnja jeklenih I profilov ali železniških tirnic , dolžine do  2,5 m. Vgradnja z zabijanjem v rastru, kot po detajlu </t>
  </si>
  <si>
    <t>Dobava in vgradnja lesenih ali betonskih pragov, (2 krat po dva pragova in 3 krat po štiri pragove v višino v 5-ih kampadah)</t>
  </si>
  <si>
    <t>Dobava in vgradnja agregata 0-32 mm za cesto, v dolžini 25 m, debeline 0,3 m, uvaljanje, na planumu je potrebno doseči utrjenost Evd = 80 MN/m2</t>
  </si>
  <si>
    <t>Izkop, naprava in obdelava iztoka prepusta DN 250, kamen v betonu (60:40), v velikosti 3 x 2,5 m, uporabi se beton kvalitete C25/30 in lomljenec velikosti do 0,3 m, vgradi se 5 skal za razbijanje toka velikosti do 0,5 m</t>
  </si>
  <si>
    <t>Strojni izkop jarka globine od 0 do 2,5 m, širine 0,8 m, v terenu III. - VI. kategorije z deponiranjem ob jarku, pripravljeno za zasip.</t>
  </si>
  <si>
    <t>Ročno in delno strojno planiranje jarka</t>
  </si>
  <si>
    <t>Dobava in vgradnja drenažne cevi  DN 250, 2/3 perf</t>
  </si>
  <si>
    <t>Zasip drenažnega jarka z izkopanim materialom</t>
  </si>
  <si>
    <t>Drenaža, meteorni kanal</t>
  </si>
  <si>
    <t>Dobava in vgradnja drenažne cevi  DN 120, 2/3 perf</t>
  </si>
  <si>
    <t>Dobava in vgradnja rebrastih PP cevi, klase SN 8 , vključno s spojkami in tesnili</t>
  </si>
  <si>
    <t>DN 250</t>
  </si>
  <si>
    <t>Kompletna izvedba jaška fi 1000 mm, z jeklenim pokrovom, globina do 2,5 m</t>
  </si>
  <si>
    <t>Kompletna izvedba jaška fi 1000 mm, z jeklenim pokrovom, globina do 1,5 m</t>
  </si>
  <si>
    <t>Vgradnja izcednic (PVC fi 80 mm) pod spodjo vrsto pragov v vsaki drugi kampadi, l=1,0m, na nivoju brežine</t>
  </si>
  <si>
    <r>
      <t xml:space="preserve">Kompletna izvedba </t>
    </r>
    <r>
      <rPr>
        <b/>
        <sz val="10"/>
        <rFont val="Arial"/>
        <family val="2"/>
        <charset val="238"/>
      </rPr>
      <t>umirjevalnega</t>
    </r>
    <r>
      <rPr>
        <sz val="10"/>
        <rFont val="Arial"/>
        <family val="2"/>
        <charset val="238"/>
      </rPr>
      <t xml:space="preserve"> jaška fi 1000 mm, z jeklenim pokrovom, globina do 1,5 m</t>
    </r>
  </si>
  <si>
    <t>Dobava in vgradnja posteljice, granulacije 0-8 mm, v debelini 10 cm</t>
  </si>
  <si>
    <t>SKUPAJ brez DDV</t>
  </si>
  <si>
    <t>- popust</t>
  </si>
  <si>
    <t>SKUPAJ S POPUSTOM brez DDV</t>
  </si>
  <si>
    <t>DDV</t>
  </si>
  <si>
    <t>VREDNOST DEL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</si>
</sst>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_-* #,##0.00\ _S_I_T_-;\-* #,##0.00\ _S_I_T_-;_-* &quot;-&quot;??\ _S_I_T_-;_-@_-"/>
    <numFmt numFmtId="166" formatCode="_-* #,##0.00\ &quot;SIT&quot;_-;\-* #,##0.00\ &quot;SIT&quot;_-;_-* &quot;-&quot;??\ &quot;SIT&quot;_-;_-@_-"/>
    <numFmt numFmtId="167" formatCode="#,##0.00_ ;\-#,##0.00\ "/>
  </numFmts>
  <fonts count="13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sz val="11"/>
      <name val="Times New Roman"/>
      <family val="1"/>
      <charset val="238"/>
    </font>
    <font>
      <b/>
      <sz val="14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9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1" fillId="0" borderId="0"/>
  </cellStyleXfs>
  <cellXfs count="79">
    <xf numFmtId="0" fontId="0" fillId="0" borderId="0" xfId="0"/>
    <xf numFmtId="164" fontId="4" fillId="0" borderId="0" xfId="0" applyNumberFormat="1" applyFont="1"/>
    <xf numFmtId="164" fontId="4" fillId="0" borderId="1" xfId="0" applyNumberFormat="1" applyFont="1" applyBorder="1"/>
    <xf numFmtId="0" fontId="4" fillId="0" borderId="0" xfId="0" applyNumberFormat="1" applyFont="1" applyAlignment="1">
      <alignment vertical="center"/>
    </xf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vertical="justify" wrapText="1"/>
    </xf>
    <xf numFmtId="2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2" fontId="2" fillId="0" borderId="0" xfId="0" applyNumberFormat="1" applyFont="1" applyFill="1" applyAlignment="1">
      <alignment vertical="justify" wrapText="1"/>
    </xf>
    <xf numFmtId="4" fontId="2" fillId="0" borderId="0" xfId="0" applyNumberFormat="1" applyFont="1" applyFill="1"/>
    <xf numFmtId="2" fontId="2" fillId="0" borderId="0" xfId="0" applyNumberFormat="1" applyFont="1" applyFill="1"/>
    <xf numFmtId="0" fontId="8" fillId="0" borderId="0" xfId="0" applyFont="1" applyFill="1" applyAlignment="1">
      <alignment horizontal="justify" vertical="top" wrapText="1"/>
    </xf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" fontId="10" fillId="0" borderId="0" xfId="0" applyNumberFormat="1" applyFont="1" applyFill="1" applyAlignment="1">
      <alignment vertical="justify" wrapText="1"/>
    </xf>
    <xf numFmtId="4" fontId="5" fillId="0" borderId="0" xfId="0" applyNumberFormat="1" applyFont="1" applyFill="1" applyBorder="1"/>
    <xf numFmtId="2" fontId="5" fillId="0" borderId="0" xfId="0" applyNumberFormat="1" applyFont="1" applyFill="1" applyBorder="1"/>
    <xf numFmtId="164" fontId="5" fillId="0" borderId="0" xfId="0" applyNumberFormat="1" applyFont="1" applyBorder="1"/>
    <xf numFmtId="164" fontId="4" fillId="0" borderId="0" xfId="0" applyNumberFormat="1" applyFont="1" applyBorder="1"/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justify"/>
    </xf>
    <xf numFmtId="2" fontId="0" fillId="0" borderId="0" xfId="0" applyNumberFormat="1"/>
    <xf numFmtId="164" fontId="2" fillId="0" borderId="1" xfId="0" applyNumberFormat="1" applyFont="1" applyBorder="1"/>
    <xf numFmtId="0" fontId="3" fillId="0" borderId="0" xfId="0" applyNumberFormat="1" applyFont="1" applyAlignment="1">
      <alignment vertical="center"/>
    </xf>
    <xf numFmtId="0" fontId="12" fillId="0" borderId="0" xfId="0" applyFont="1" applyFill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justify" vertical="top"/>
    </xf>
    <xf numFmtId="2" fontId="5" fillId="0" borderId="0" xfId="0" applyNumberFormat="1" applyFont="1"/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justify" vertical="justify"/>
    </xf>
    <xf numFmtId="49" fontId="0" fillId="0" borderId="2" xfId="0" applyNumberFormat="1" applyBorder="1" applyAlignment="1">
      <alignment horizontal="justify" vertical="justify"/>
    </xf>
    <xf numFmtId="49" fontId="5" fillId="0" borderId="0" xfId="0" applyNumberFormat="1" applyFont="1" applyAlignment="1">
      <alignment horizontal="justify" vertical="justify"/>
    </xf>
    <xf numFmtId="2" fontId="0" fillId="0" borderId="0" xfId="0" applyNumberFormat="1" applyFill="1"/>
    <xf numFmtId="2" fontId="5" fillId="0" borderId="0" xfId="0" applyNumberFormat="1" applyFont="1" applyAlignment="1">
      <alignment vertical="justify" wrapText="1"/>
    </xf>
    <xf numFmtId="49" fontId="5" fillId="0" borderId="0" xfId="0" applyNumberFormat="1" applyFont="1" applyBorder="1" applyAlignment="1">
      <alignment horizontal="justify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Alignment="1">
      <alignment horizontal="justify" vertical="top"/>
    </xf>
    <xf numFmtId="0" fontId="5" fillId="2" borderId="0" xfId="0" applyFont="1" applyFill="1"/>
    <xf numFmtId="167" fontId="0" fillId="0" borderId="0" xfId="0" applyNumberFormat="1" applyAlignment="1">
      <alignment horizontal="right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wrapText="1"/>
    </xf>
    <xf numFmtId="167" fontId="5" fillId="0" borderId="0" xfId="0" applyNumberFormat="1" applyFont="1"/>
    <xf numFmtId="2" fontId="10" fillId="0" borderId="0" xfId="0" applyNumberFormat="1" applyFont="1" applyFill="1" applyAlignment="1">
      <alignment horizontal="left" vertical="justify" wrapText="1"/>
    </xf>
    <xf numFmtId="2" fontId="10" fillId="0" borderId="0" xfId="0" applyNumberFormat="1" applyFont="1" applyFill="1" applyAlignment="1">
      <alignment horizontal="center" vertical="justify" wrapText="1"/>
    </xf>
    <xf numFmtId="2" fontId="5" fillId="2" borderId="0" xfId="0" applyNumberFormat="1" applyFont="1" applyFill="1"/>
    <xf numFmtId="4" fontId="5" fillId="2" borderId="0" xfId="0" applyNumberFormat="1" applyFont="1" applyFill="1"/>
    <xf numFmtId="2" fontId="0" fillId="2" borderId="0" xfId="0" applyNumberFormat="1" applyFill="1"/>
    <xf numFmtId="2" fontId="5" fillId="2" borderId="0" xfId="0" applyNumberFormat="1" applyFont="1" applyFill="1" applyBorder="1"/>
    <xf numFmtId="10" fontId="5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vertical="center"/>
    </xf>
    <xf numFmtId="0" fontId="7" fillId="0" borderId="1" xfId="0" applyFont="1" applyFill="1" applyBorder="1"/>
    <xf numFmtId="164" fontId="2" fillId="3" borderId="0" xfId="0" applyNumberFormat="1" applyFont="1" applyFill="1"/>
    <xf numFmtId="0" fontId="7" fillId="3" borderId="0" xfId="0" applyFont="1" applyFill="1"/>
    <xf numFmtId="0" fontId="5" fillId="3" borderId="0" xfId="0" applyFont="1" applyFill="1" applyAlignment="1">
      <alignment horizontal="center"/>
    </xf>
    <xf numFmtId="4" fontId="5" fillId="3" borderId="0" xfId="0" applyNumberFormat="1" applyFont="1" applyFill="1"/>
    <xf numFmtId="2" fontId="5" fillId="3" borderId="0" xfId="0" applyNumberFormat="1" applyFont="1" applyFill="1"/>
    <xf numFmtId="49" fontId="7" fillId="3" borderId="0" xfId="0" applyNumberFormat="1" applyFont="1" applyFill="1"/>
  </cellXfs>
  <cellStyles count="8">
    <cellStyle name="Comma 2" xfId="4"/>
    <cellStyle name="Navadno" xfId="0" builtinId="0"/>
    <cellStyle name="Navadno 2" xfId="5"/>
    <cellStyle name="Navadno 3" xfId="7"/>
    <cellStyle name="Normal 2" xfId="1"/>
    <cellStyle name="Normal 3" xfId="3"/>
    <cellStyle name="Normal_I-BREZOV" xfId="2"/>
    <cellStyle name="Valut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F155"/>
  <sheetViews>
    <sheetView tabSelected="1" view="pageBreakPreview" zoomScaleNormal="100" zoomScaleSheetLayoutView="100" workbookViewId="0">
      <selection activeCell="D142" sqref="D142"/>
    </sheetView>
  </sheetViews>
  <sheetFormatPr defaultColWidth="8.85546875" defaultRowHeight="12.75" x14ac:dyDescent="0.2"/>
  <cols>
    <col min="1" max="1" width="9.140625" style="11" customWidth="1"/>
    <col min="2" max="2" width="37.7109375" style="14" customWidth="1"/>
    <col min="3" max="3" width="6.42578125" style="54" customWidth="1"/>
    <col min="4" max="4" width="12.140625" style="12" customWidth="1"/>
    <col min="5" max="5" width="11.28515625" style="13" customWidth="1"/>
    <col min="6" max="6" width="13.140625" style="5" customWidth="1"/>
    <col min="7" max="16384" width="8.85546875" style="6"/>
  </cols>
  <sheetData>
    <row r="1" spans="1:6" ht="18" x14ac:dyDescent="0.2">
      <c r="A1" s="7"/>
      <c r="B1" s="15"/>
    </row>
    <row r="2" spans="1:6" ht="16.899999999999999" customHeight="1" x14ac:dyDescent="0.2">
      <c r="A2" s="40" t="s">
        <v>31</v>
      </c>
      <c r="B2" s="65" t="s">
        <v>50</v>
      </c>
      <c r="C2" s="65"/>
      <c r="D2" s="65"/>
      <c r="E2" s="65"/>
      <c r="F2" s="65"/>
    </row>
    <row r="3" spans="1:6" ht="16.899999999999999" customHeight="1" x14ac:dyDescent="0.2">
      <c r="A3" s="7"/>
      <c r="B3" s="65"/>
      <c r="C3" s="65"/>
      <c r="D3" s="65"/>
      <c r="E3" s="65"/>
      <c r="F3" s="65"/>
    </row>
    <row r="4" spans="1:6" ht="17.25" customHeight="1" x14ac:dyDescent="0.2">
      <c r="A4" s="7"/>
      <c r="B4" s="64"/>
      <c r="C4" s="64"/>
      <c r="D4" s="64"/>
      <c r="E4" s="64"/>
      <c r="F4" s="29"/>
    </row>
    <row r="5" spans="1:6" ht="18" x14ac:dyDescent="0.2">
      <c r="A5" s="7"/>
      <c r="B5" s="15"/>
    </row>
    <row r="6" spans="1:6" x14ac:dyDescent="0.2">
      <c r="A6" s="8" t="s">
        <v>23</v>
      </c>
      <c r="B6" s="19" t="s">
        <v>8</v>
      </c>
    </row>
    <row r="8" spans="1:6" x14ac:dyDescent="0.2">
      <c r="A8" s="8" t="s">
        <v>3</v>
      </c>
      <c r="B8" s="19" t="s">
        <v>2</v>
      </c>
      <c r="C8" s="55" t="s">
        <v>4</v>
      </c>
      <c r="D8" s="20" t="s">
        <v>5</v>
      </c>
      <c r="E8" s="21" t="s">
        <v>6</v>
      </c>
      <c r="F8" s="9" t="s">
        <v>7</v>
      </c>
    </row>
    <row r="10" spans="1:6" x14ac:dyDescent="0.2">
      <c r="A10" s="10">
        <v>1</v>
      </c>
      <c r="B10" s="22" t="s">
        <v>34</v>
      </c>
      <c r="C10" s="54" t="s">
        <v>33</v>
      </c>
      <c r="D10" s="38">
        <v>1</v>
      </c>
      <c r="E10" s="66">
        <v>0</v>
      </c>
      <c r="F10" s="5">
        <f>E10*D10</f>
        <v>0</v>
      </c>
    </row>
    <row r="11" spans="1:6" x14ac:dyDescent="0.2">
      <c r="A11" s="10"/>
      <c r="B11" s="22"/>
      <c r="D11" s="38"/>
    </row>
    <row r="12" spans="1:6" ht="25.5" x14ac:dyDescent="0.2">
      <c r="A12" s="10">
        <v>2</v>
      </c>
      <c r="B12" s="22" t="s">
        <v>53</v>
      </c>
      <c r="C12" s="54" t="s">
        <v>9</v>
      </c>
      <c r="D12" s="38">
        <v>250</v>
      </c>
      <c r="E12" s="66">
        <v>0</v>
      </c>
      <c r="F12" s="5">
        <f>E12*D12</f>
        <v>0</v>
      </c>
    </row>
    <row r="13" spans="1:6" x14ac:dyDescent="0.2">
      <c r="A13" s="10"/>
      <c r="B13" s="22"/>
      <c r="D13" s="38"/>
    </row>
    <row r="14" spans="1:6" ht="25.5" x14ac:dyDescent="0.2">
      <c r="A14" s="10">
        <v>3</v>
      </c>
      <c r="B14" s="44" t="s">
        <v>51</v>
      </c>
      <c r="C14" s="27" t="s">
        <v>12</v>
      </c>
      <c r="D14" s="38">
        <v>100</v>
      </c>
      <c r="E14" s="66">
        <v>0</v>
      </c>
      <c r="F14" s="5">
        <f>E14*D14</f>
        <v>0</v>
      </c>
    </row>
    <row r="15" spans="1:6" x14ac:dyDescent="0.2">
      <c r="A15" s="10"/>
      <c r="B15" s="46"/>
      <c r="C15" s="27"/>
      <c r="D15" s="38"/>
      <c r="E15" s="45"/>
    </row>
    <row r="16" spans="1:6" x14ac:dyDescent="0.2">
      <c r="B16" s="19"/>
    </row>
    <row r="17" spans="1:6" x14ac:dyDescent="0.2">
      <c r="B17" s="19" t="s">
        <v>15</v>
      </c>
      <c r="F17" s="9">
        <f>SUM(F10:F15)</f>
        <v>0</v>
      </c>
    </row>
    <row r="19" spans="1:6" x14ac:dyDescent="0.2">
      <c r="A19" s="8" t="s">
        <v>22</v>
      </c>
      <c r="B19" s="19" t="s">
        <v>21</v>
      </c>
    </row>
    <row r="20" spans="1:6" x14ac:dyDescent="0.2">
      <c r="A20" s="8"/>
      <c r="B20" s="19"/>
    </row>
    <row r="21" spans="1:6" x14ac:dyDescent="0.2">
      <c r="A21" s="36" t="s">
        <v>32</v>
      </c>
      <c r="B21" s="35" t="s">
        <v>52</v>
      </c>
    </row>
    <row r="22" spans="1:6" x14ac:dyDescent="0.2">
      <c r="A22" s="36"/>
      <c r="B22" s="35"/>
    </row>
    <row r="23" spans="1:6" ht="25.5" x14ac:dyDescent="0.2">
      <c r="A23" s="10">
        <v>1</v>
      </c>
      <c r="B23" s="47" t="s">
        <v>56</v>
      </c>
      <c r="C23" s="27" t="s">
        <v>13</v>
      </c>
      <c r="D23" s="4">
        <v>240</v>
      </c>
      <c r="E23" s="66">
        <v>0</v>
      </c>
      <c r="F23" s="5">
        <f>E23*D23</f>
        <v>0</v>
      </c>
    </row>
    <row r="24" spans="1:6" x14ac:dyDescent="0.2">
      <c r="A24" s="10"/>
      <c r="B24" s="47"/>
      <c r="C24" s="27"/>
      <c r="D24" s="4"/>
      <c r="E24" s="45"/>
    </row>
    <row r="25" spans="1:6" ht="44.25" customHeight="1" x14ac:dyDescent="0.2">
      <c r="A25" s="10">
        <v>2</v>
      </c>
      <c r="B25" s="42" t="s">
        <v>54</v>
      </c>
      <c r="C25" s="27" t="s">
        <v>24</v>
      </c>
      <c r="D25" s="4">
        <v>43</v>
      </c>
      <c r="E25" s="66">
        <v>0</v>
      </c>
      <c r="F25" s="5">
        <f>E25*D25</f>
        <v>0</v>
      </c>
    </row>
    <row r="26" spans="1:6" x14ac:dyDescent="0.2">
      <c r="A26" s="10"/>
      <c r="B26" s="34"/>
    </row>
    <row r="27" spans="1:6" ht="38.25" x14ac:dyDescent="0.2">
      <c r="A27" s="10">
        <v>3</v>
      </c>
      <c r="B27" s="58" t="s">
        <v>55</v>
      </c>
      <c r="C27" s="27" t="s">
        <v>24</v>
      </c>
      <c r="D27" s="4">
        <v>126</v>
      </c>
      <c r="E27" s="66">
        <v>0</v>
      </c>
      <c r="F27" s="5">
        <f>E27*D27</f>
        <v>0</v>
      </c>
    </row>
    <row r="28" spans="1:6" x14ac:dyDescent="0.2">
      <c r="A28" s="10"/>
      <c r="B28" s="58"/>
      <c r="C28" s="27"/>
      <c r="D28" s="4"/>
      <c r="E28" s="45"/>
    </row>
    <row r="29" spans="1:6" ht="38.25" x14ac:dyDescent="0.2">
      <c r="A29" s="10">
        <v>4</v>
      </c>
      <c r="B29" s="58" t="s">
        <v>73</v>
      </c>
      <c r="C29" s="27" t="s">
        <v>24</v>
      </c>
      <c r="D29" s="4">
        <v>11</v>
      </c>
      <c r="E29" s="66">
        <v>0</v>
      </c>
      <c r="F29" s="5">
        <f>E29*D29</f>
        <v>0</v>
      </c>
    </row>
    <row r="30" spans="1:6" x14ac:dyDescent="0.2">
      <c r="A30" s="10"/>
      <c r="B30" s="47"/>
      <c r="C30" s="27"/>
      <c r="D30" s="4"/>
      <c r="E30" s="45"/>
    </row>
    <row r="31" spans="1:6" ht="63.75" x14ac:dyDescent="0.2">
      <c r="A31" s="10">
        <v>5</v>
      </c>
      <c r="B31" s="48" t="s">
        <v>49</v>
      </c>
      <c r="C31" s="27" t="s">
        <v>12</v>
      </c>
      <c r="D31" s="4">
        <v>108</v>
      </c>
      <c r="E31" s="66">
        <v>0</v>
      </c>
      <c r="F31" s="5">
        <f>E31*D31</f>
        <v>0</v>
      </c>
    </row>
    <row r="32" spans="1:6" x14ac:dyDescent="0.2">
      <c r="A32" s="10"/>
      <c r="B32" s="34"/>
    </row>
    <row r="33" spans="1:6" x14ac:dyDescent="0.2">
      <c r="A33" s="10">
        <v>6</v>
      </c>
      <c r="B33" s="49" t="s">
        <v>44</v>
      </c>
      <c r="C33" s="27"/>
      <c r="D33" s="4"/>
      <c r="E33" s="45"/>
    </row>
    <row r="34" spans="1:6" x14ac:dyDescent="0.2">
      <c r="A34" s="10"/>
      <c r="B34" s="50" t="s">
        <v>45</v>
      </c>
      <c r="C34" s="27" t="s">
        <v>46</v>
      </c>
      <c r="D34" s="12">
        <v>430</v>
      </c>
      <c r="E34" s="66">
        <v>0</v>
      </c>
      <c r="F34" s="5">
        <f>E34*D34</f>
        <v>0</v>
      </c>
    </row>
    <row r="35" spans="1:6" x14ac:dyDescent="0.2">
      <c r="A35" s="10"/>
      <c r="B35" s="50" t="s">
        <v>47</v>
      </c>
      <c r="C35" s="27" t="s">
        <v>46</v>
      </c>
      <c r="D35" s="12">
        <v>1300</v>
      </c>
      <c r="E35" s="66">
        <v>0</v>
      </c>
      <c r="F35" s="5">
        <f>E35*D35</f>
        <v>0</v>
      </c>
    </row>
    <row r="36" spans="1:6" ht="12" customHeight="1" x14ac:dyDescent="0.2">
      <c r="A36" s="10"/>
      <c r="B36" s="46"/>
      <c r="C36" s="27"/>
      <c r="E36" s="45"/>
    </row>
    <row r="37" spans="1:6" ht="25.5" x14ac:dyDescent="0.2">
      <c r="A37" s="10">
        <v>7</v>
      </c>
      <c r="B37" s="48" t="s">
        <v>48</v>
      </c>
      <c r="C37" s="27" t="s">
        <v>13</v>
      </c>
      <c r="D37" s="51">
        <v>20</v>
      </c>
      <c r="E37" s="66">
        <v>0</v>
      </c>
      <c r="F37" s="5">
        <f>E37*D37</f>
        <v>0</v>
      </c>
    </row>
    <row r="38" spans="1:6" x14ac:dyDescent="0.2">
      <c r="A38" s="10"/>
      <c r="B38" s="53"/>
      <c r="C38" s="27"/>
      <c r="D38" s="51"/>
      <c r="E38" s="45"/>
    </row>
    <row r="39" spans="1:6" ht="25.5" x14ac:dyDescent="0.2">
      <c r="A39" s="10">
        <v>8</v>
      </c>
      <c r="B39" s="53" t="s">
        <v>57</v>
      </c>
      <c r="C39" s="27" t="s">
        <v>13</v>
      </c>
      <c r="D39" s="4">
        <v>240</v>
      </c>
      <c r="E39" s="66">
        <v>0</v>
      </c>
      <c r="F39" s="5">
        <f>E39*D39</f>
        <v>0</v>
      </c>
    </row>
    <row r="40" spans="1:6" x14ac:dyDescent="0.2">
      <c r="A40" s="10"/>
      <c r="B40" s="53"/>
      <c r="C40" s="27"/>
      <c r="D40" s="51"/>
      <c r="E40" s="45"/>
    </row>
    <row r="41" spans="1:6" x14ac:dyDescent="0.2">
      <c r="A41" s="10">
        <v>9</v>
      </c>
      <c r="B41" s="47" t="s">
        <v>25</v>
      </c>
      <c r="C41" s="27" t="s">
        <v>12</v>
      </c>
      <c r="D41" s="12">
        <v>200</v>
      </c>
      <c r="E41" s="66">
        <v>0</v>
      </c>
      <c r="F41" s="5">
        <f>E41*D41</f>
        <v>0</v>
      </c>
    </row>
    <row r="42" spans="1:6" x14ac:dyDescent="0.2">
      <c r="A42" s="10"/>
      <c r="B42" s="53"/>
      <c r="C42" s="27"/>
      <c r="D42" s="51"/>
      <c r="E42" s="45"/>
    </row>
    <row r="43" spans="1:6" ht="25.5" x14ac:dyDescent="0.2">
      <c r="A43" s="36" t="s">
        <v>30</v>
      </c>
      <c r="B43" s="35" t="s">
        <v>58</v>
      </c>
    </row>
    <row r="44" spans="1:6" x14ac:dyDescent="0.2">
      <c r="A44" s="36"/>
      <c r="B44" s="35"/>
    </row>
    <row r="45" spans="1:6" ht="25.5" x14ac:dyDescent="0.2">
      <c r="A45" s="10">
        <v>1</v>
      </c>
      <c r="B45" s="47" t="s">
        <v>56</v>
      </c>
      <c r="C45" s="27" t="s">
        <v>13</v>
      </c>
      <c r="D45" s="4">
        <v>100</v>
      </c>
      <c r="E45" s="66">
        <v>0</v>
      </c>
      <c r="F45" s="5">
        <f>E45*D45</f>
        <v>0</v>
      </c>
    </row>
    <row r="46" spans="1:6" x14ac:dyDescent="0.2">
      <c r="A46" s="10"/>
      <c r="B46" s="47"/>
      <c r="C46" s="27"/>
      <c r="D46" s="4"/>
      <c r="E46" s="45"/>
    </row>
    <row r="47" spans="1:6" ht="51" x14ac:dyDescent="0.2">
      <c r="A47" s="10">
        <v>2</v>
      </c>
      <c r="B47" s="42" t="s">
        <v>59</v>
      </c>
      <c r="C47" s="27" t="s">
        <v>24</v>
      </c>
      <c r="D47" s="4">
        <v>11</v>
      </c>
      <c r="E47" s="66">
        <v>0</v>
      </c>
      <c r="F47" s="5">
        <f>E47*D47</f>
        <v>0</v>
      </c>
    </row>
    <row r="48" spans="1:6" x14ac:dyDescent="0.2">
      <c r="A48" s="10"/>
      <c r="B48" s="34"/>
    </row>
    <row r="49" spans="1:6" ht="38.25" x14ac:dyDescent="0.2">
      <c r="A49" s="10">
        <v>3</v>
      </c>
      <c r="B49" s="58" t="s">
        <v>60</v>
      </c>
      <c r="C49" s="27" t="s">
        <v>24</v>
      </c>
      <c r="D49" s="4">
        <v>16</v>
      </c>
      <c r="E49" s="66">
        <v>0</v>
      </c>
      <c r="F49" s="5">
        <f>E49*D49</f>
        <v>0</v>
      </c>
    </row>
    <row r="50" spans="1:6" x14ac:dyDescent="0.2">
      <c r="A50" s="10"/>
      <c r="B50" s="47"/>
      <c r="C50" s="27"/>
      <c r="D50" s="4"/>
      <c r="E50" s="45"/>
    </row>
    <row r="51" spans="1:6" ht="63.75" x14ac:dyDescent="0.2">
      <c r="A51" s="10">
        <v>4</v>
      </c>
      <c r="B51" s="48" t="s">
        <v>49</v>
      </c>
      <c r="C51" s="27" t="s">
        <v>12</v>
      </c>
      <c r="D51" s="4">
        <v>28</v>
      </c>
      <c r="E51" s="66">
        <v>0</v>
      </c>
      <c r="F51" s="5">
        <f>E51*D51</f>
        <v>0</v>
      </c>
    </row>
    <row r="52" spans="1:6" ht="12" customHeight="1" x14ac:dyDescent="0.2">
      <c r="A52" s="10"/>
      <c r="B52" s="34"/>
    </row>
    <row r="53" spans="1:6" x14ac:dyDescent="0.2">
      <c r="A53" s="10">
        <v>5</v>
      </c>
      <c r="B53" s="49" t="s">
        <v>44</v>
      </c>
      <c r="C53" s="27"/>
      <c r="D53" s="4"/>
      <c r="E53" s="45"/>
    </row>
    <row r="54" spans="1:6" ht="16.899999999999999" customHeight="1" x14ac:dyDescent="0.2">
      <c r="A54" s="10"/>
      <c r="B54" s="50" t="s">
        <v>45</v>
      </c>
      <c r="C54" s="27" t="s">
        <v>46</v>
      </c>
      <c r="D54" s="12">
        <v>102</v>
      </c>
      <c r="E54" s="66">
        <v>0</v>
      </c>
      <c r="F54" s="5">
        <f>E54*D54</f>
        <v>0</v>
      </c>
    </row>
    <row r="55" spans="1:6" x14ac:dyDescent="0.2">
      <c r="A55" s="10"/>
      <c r="B55" s="50" t="s">
        <v>47</v>
      </c>
      <c r="C55" s="27" t="s">
        <v>46</v>
      </c>
      <c r="D55" s="12">
        <v>310</v>
      </c>
      <c r="E55" s="66">
        <v>0</v>
      </c>
      <c r="F55" s="5">
        <f>E55*D55</f>
        <v>0</v>
      </c>
    </row>
    <row r="56" spans="1:6" x14ac:dyDescent="0.2">
      <c r="A56" s="10"/>
      <c r="B56" s="46"/>
      <c r="C56" s="27"/>
      <c r="E56" s="45"/>
    </row>
    <row r="57" spans="1:6" ht="28.5" customHeight="1" x14ac:dyDescent="0.2">
      <c r="A57" s="10">
        <v>6</v>
      </c>
      <c r="B57" s="48" t="s">
        <v>48</v>
      </c>
      <c r="C57" s="27" t="s">
        <v>13</v>
      </c>
      <c r="D57" s="51">
        <v>5</v>
      </c>
      <c r="E57" s="66">
        <v>0</v>
      </c>
      <c r="F57" s="5">
        <f>E57*D57</f>
        <v>0</v>
      </c>
    </row>
    <row r="58" spans="1:6" ht="12" customHeight="1" x14ac:dyDescent="0.2">
      <c r="A58" s="10"/>
      <c r="B58" s="53"/>
      <c r="C58" s="27"/>
      <c r="D58" s="51"/>
      <c r="E58" s="45"/>
    </row>
    <row r="59" spans="1:6" ht="25.5" x14ac:dyDescent="0.2">
      <c r="A59" s="10">
        <v>7</v>
      </c>
      <c r="B59" s="53" t="s">
        <v>57</v>
      </c>
      <c r="C59" s="27" t="s">
        <v>13</v>
      </c>
      <c r="D59" s="4">
        <v>100</v>
      </c>
      <c r="E59" s="66">
        <v>0</v>
      </c>
      <c r="F59" s="5">
        <f>E59*D59</f>
        <v>0</v>
      </c>
    </row>
    <row r="60" spans="1:6" x14ac:dyDescent="0.2">
      <c r="A60" s="10"/>
      <c r="B60" s="53"/>
      <c r="C60" s="27"/>
      <c r="D60" s="4"/>
      <c r="E60" s="45"/>
    </row>
    <row r="61" spans="1:6" ht="51" x14ac:dyDescent="0.2">
      <c r="A61" s="10">
        <v>8</v>
      </c>
      <c r="B61" s="46" t="s">
        <v>61</v>
      </c>
      <c r="C61" s="27" t="s">
        <v>13</v>
      </c>
      <c r="D61" s="12">
        <v>12.5</v>
      </c>
      <c r="E61" s="66">
        <v>0</v>
      </c>
      <c r="F61" s="5">
        <f>E61*D61</f>
        <v>0</v>
      </c>
    </row>
    <row r="62" spans="1:6" x14ac:dyDescent="0.2">
      <c r="A62" s="10"/>
      <c r="B62" s="53"/>
      <c r="C62" s="27"/>
      <c r="D62" s="51"/>
      <c r="E62" s="45"/>
    </row>
    <row r="63" spans="1:6" x14ac:dyDescent="0.2">
      <c r="A63" s="10">
        <v>9</v>
      </c>
      <c r="B63" s="47" t="s">
        <v>25</v>
      </c>
      <c r="C63" s="27" t="s">
        <v>12</v>
      </c>
      <c r="D63" s="12">
        <v>100</v>
      </c>
      <c r="E63" s="66">
        <v>0</v>
      </c>
      <c r="F63" s="5">
        <f>E63*D63</f>
        <v>0</v>
      </c>
    </row>
    <row r="64" spans="1:6" x14ac:dyDescent="0.2">
      <c r="A64" s="10"/>
      <c r="B64" s="53"/>
      <c r="C64" s="27"/>
      <c r="D64" s="51"/>
      <c r="E64" s="45"/>
    </row>
    <row r="65" spans="1:6" ht="12" customHeight="1" x14ac:dyDescent="0.2">
      <c r="A65" s="36" t="s">
        <v>38</v>
      </c>
      <c r="B65" s="35" t="s">
        <v>67</v>
      </c>
    </row>
    <row r="66" spans="1:6" ht="15" customHeight="1" x14ac:dyDescent="0.2">
      <c r="A66" s="10"/>
      <c r="B66" s="34"/>
    </row>
    <row r="67" spans="1:6" ht="51" x14ac:dyDescent="0.2">
      <c r="A67" s="10">
        <v>1</v>
      </c>
      <c r="B67" s="46" t="s">
        <v>63</v>
      </c>
      <c r="C67" s="6" t="s">
        <v>13</v>
      </c>
      <c r="D67" s="60">
        <v>150</v>
      </c>
      <c r="E67" s="66">
        <v>0</v>
      </c>
      <c r="F67" s="5">
        <f>E67*D67</f>
        <v>0</v>
      </c>
    </row>
    <row r="68" spans="1:6" ht="12" customHeight="1" x14ac:dyDescent="0.2">
      <c r="A68" s="10"/>
      <c r="B68" s="37"/>
    </row>
    <row r="69" spans="1:6" x14ac:dyDescent="0.2">
      <c r="A69" s="10">
        <v>2</v>
      </c>
      <c r="B69" s="61" t="s">
        <v>64</v>
      </c>
      <c r="C69" s="6" t="s">
        <v>9</v>
      </c>
      <c r="D69" s="60">
        <v>130</v>
      </c>
      <c r="E69" s="66">
        <v>0</v>
      </c>
      <c r="F69" s="5">
        <f>E69*D69</f>
        <v>0</v>
      </c>
    </row>
    <row r="70" spans="1:6" x14ac:dyDescent="0.2">
      <c r="A70" s="10"/>
      <c r="B70" s="61"/>
      <c r="C70" s="6"/>
      <c r="D70" s="60"/>
      <c r="E70" s="45"/>
    </row>
    <row r="71" spans="1:6" x14ac:dyDescent="0.2">
      <c r="A71" s="10">
        <v>3</v>
      </c>
      <c r="B71" s="62" t="s">
        <v>27</v>
      </c>
      <c r="C71" s="6" t="s">
        <v>12</v>
      </c>
      <c r="D71" s="60">
        <v>350</v>
      </c>
      <c r="E71" s="66">
        <v>0</v>
      </c>
      <c r="F71" s="5">
        <f>E71*D71</f>
        <v>0</v>
      </c>
    </row>
    <row r="72" spans="1:6" x14ac:dyDescent="0.2">
      <c r="A72" s="10"/>
      <c r="B72" s="46"/>
      <c r="C72" s="6"/>
      <c r="D72" s="60"/>
      <c r="E72" s="45"/>
    </row>
    <row r="73" spans="1:6" ht="25.5" x14ac:dyDescent="0.2">
      <c r="A73" s="10">
        <v>4</v>
      </c>
      <c r="B73" s="47" t="s">
        <v>68</v>
      </c>
      <c r="C73" s="6" t="s">
        <v>9</v>
      </c>
      <c r="D73" s="60">
        <v>64</v>
      </c>
      <c r="E73" s="66">
        <v>0</v>
      </c>
      <c r="F73" s="5">
        <f>E73*D73</f>
        <v>0</v>
      </c>
    </row>
    <row r="74" spans="1:6" x14ac:dyDescent="0.2">
      <c r="A74" s="10"/>
      <c r="B74" s="46"/>
      <c r="C74" s="6"/>
      <c r="D74" s="60"/>
      <c r="E74" s="45"/>
    </row>
    <row r="75" spans="1:6" ht="25.5" x14ac:dyDescent="0.2">
      <c r="A75" s="10">
        <v>5</v>
      </c>
      <c r="B75" s="47" t="s">
        <v>28</v>
      </c>
      <c r="C75" s="6" t="s">
        <v>9</v>
      </c>
      <c r="D75" s="60">
        <v>12</v>
      </c>
      <c r="E75" s="66">
        <v>0</v>
      </c>
      <c r="F75" s="5">
        <f>E75*D75</f>
        <v>0</v>
      </c>
    </row>
    <row r="76" spans="1:6" s="59" customFormat="1" x14ac:dyDescent="0.2">
      <c r="A76" s="10"/>
      <c r="B76" s="46"/>
      <c r="C76" s="6"/>
      <c r="D76" s="60"/>
      <c r="E76" s="45"/>
      <c r="F76" s="5"/>
    </row>
    <row r="77" spans="1:6" ht="25.5" x14ac:dyDescent="0.2">
      <c r="A77" s="10">
        <v>6</v>
      </c>
      <c r="B77" s="47" t="s">
        <v>65</v>
      </c>
      <c r="C77" s="6" t="s">
        <v>9</v>
      </c>
      <c r="D77" s="60">
        <v>14</v>
      </c>
      <c r="E77" s="66">
        <v>0</v>
      </c>
      <c r="F77" s="5">
        <f>E77*D77</f>
        <v>0</v>
      </c>
    </row>
    <row r="78" spans="1:6" x14ac:dyDescent="0.2">
      <c r="A78" s="10"/>
      <c r="B78" s="47"/>
      <c r="C78" s="6"/>
      <c r="D78" s="60"/>
      <c r="E78" s="45"/>
    </row>
    <row r="79" spans="1:6" ht="25.5" x14ac:dyDescent="0.2">
      <c r="A79" s="10">
        <v>7</v>
      </c>
      <c r="B79" s="52" t="s">
        <v>69</v>
      </c>
      <c r="C79" s="6"/>
      <c r="D79" s="4"/>
      <c r="E79" s="45"/>
    </row>
    <row r="80" spans="1:6" x14ac:dyDescent="0.2">
      <c r="A80" s="10"/>
      <c r="B80" s="52" t="s">
        <v>70</v>
      </c>
      <c r="C80" s="6" t="s">
        <v>9</v>
      </c>
      <c r="D80" s="63">
        <v>39</v>
      </c>
      <c r="E80" s="67">
        <v>0</v>
      </c>
      <c r="F80" s="5">
        <f>E80*D80</f>
        <v>0</v>
      </c>
    </row>
    <row r="81" spans="1:6" x14ac:dyDescent="0.2">
      <c r="A81" s="10"/>
      <c r="B81" s="52"/>
      <c r="C81" s="6"/>
      <c r="D81" s="6"/>
      <c r="E81" s="4"/>
    </row>
    <row r="82" spans="1:6" ht="25.5" x14ac:dyDescent="0.2">
      <c r="A82" s="10">
        <v>8</v>
      </c>
      <c r="B82" s="43" t="s">
        <v>72</v>
      </c>
      <c r="C82" s="6" t="s">
        <v>24</v>
      </c>
      <c r="D82" s="60">
        <v>2</v>
      </c>
      <c r="E82" s="66">
        <v>0</v>
      </c>
      <c r="F82" s="5">
        <f>E82*D82</f>
        <v>0</v>
      </c>
    </row>
    <row r="83" spans="1:6" x14ac:dyDescent="0.2">
      <c r="A83" s="10"/>
      <c r="B83" s="47"/>
      <c r="C83" s="6"/>
      <c r="D83" s="60"/>
      <c r="E83" s="45"/>
    </row>
    <row r="84" spans="1:6" ht="25.5" x14ac:dyDescent="0.2">
      <c r="A84" s="10">
        <v>9</v>
      </c>
      <c r="B84" s="43" t="s">
        <v>71</v>
      </c>
      <c r="C84" s="6" t="s">
        <v>24</v>
      </c>
      <c r="D84" s="60">
        <v>1</v>
      </c>
      <c r="E84" s="66">
        <v>0</v>
      </c>
      <c r="F84" s="5">
        <f>E84*D84</f>
        <v>0</v>
      </c>
    </row>
    <row r="85" spans="1:6" x14ac:dyDescent="0.2">
      <c r="A85" s="10"/>
      <c r="B85" s="43"/>
      <c r="C85" s="6"/>
      <c r="D85" s="60"/>
      <c r="E85" s="45"/>
    </row>
    <row r="86" spans="1:6" ht="38.25" x14ac:dyDescent="0.2">
      <c r="A86" s="10">
        <v>10</v>
      </c>
      <c r="B86" s="43" t="s">
        <v>74</v>
      </c>
      <c r="C86" s="6" t="s">
        <v>24</v>
      </c>
      <c r="D86" s="60">
        <v>1</v>
      </c>
      <c r="E86" s="66">
        <v>0</v>
      </c>
      <c r="F86" s="5">
        <f>E86*D86</f>
        <v>0</v>
      </c>
    </row>
    <row r="87" spans="1:6" x14ac:dyDescent="0.2">
      <c r="A87" s="10"/>
      <c r="B87" s="47"/>
      <c r="C87" s="6"/>
      <c r="D87" s="60"/>
      <c r="E87" s="45"/>
    </row>
    <row r="88" spans="1:6" ht="38.25" x14ac:dyDescent="0.2">
      <c r="A88" s="10">
        <v>11</v>
      </c>
      <c r="B88" s="43" t="s">
        <v>26</v>
      </c>
      <c r="C88" s="6" t="s">
        <v>13</v>
      </c>
      <c r="D88" s="60">
        <v>100</v>
      </c>
      <c r="E88" s="66">
        <v>0</v>
      </c>
      <c r="F88" s="5">
        <f>E88*D88</f>
        <v>0</v>
      </c>
    </row>
    <row r="89" spans="1:6" x14ac:dyDescent="0.2">
      <c r="A89" s="10"/>
      <c r="B89" s="43"/>
      <c r="C89" s="6"/>
      <c r="D89" s="60"/>
      <c r="E89" s="45"/>
    </row>
    <row r="90" spans="1:6" ht="25.5" x14ac:dyDescent="0.2">
      <c r="A90" s="10">
        <v>12</v>
      </c>
      <c r="B90" s="43" t="s">
        <v>75</v>
      </c>
      <c r="C90" s="6" t="s">
        <v>13</v>
      </c>
      <c r="D90" s="60">
        <v>3</v>
      </c>
      <c r="E90" s="66">
        <v>0</v>
      </c>
      <c r="F90" s="5">
        <f>E90*D90</f>
        <v>0</v>
      </c>
    </row>
    <row r="91" spans="1:6" x14ac:dyDescent="0.2">
      <c r="A91" s="10"/>
      <c r="B91" s="47"/>
      <c r="C91" s="6"/>
      <c r="D91" s="60"/>
      <c r="E91" s="45"/>
    </row>
    <row r="92" spans="1:6" ht="25.5" x14ac:dyDescent="0.2">
      <c r="A92" s="10">
        <v>13</v>
      </c>
      <c r="B92" s="43" t="s">
        <v>66</v>
      </c>
      <c r="C92" s="6" t="s">
        <v>13</v>
      </c>
      <c r="D92" s="60">
        <v>50</v>
      </c>
      <c r="E92" s="68">
        <v>0</v>
      </c>
      <c r="F92" s="5">
        <f>E92*D92</f>
        <v>0</v>
      </c>
    </row>
    <row r="93" spans="1:6" x14ac:dyDescent="0.2">
      <c r="A93" s="10"/>
      <c r="B93" s="43"/>
      <c r="C93" s="6"/>
      <c r="D93" s="60"/>
      <c r="E93" s="38"/>
    </row>
    <row r="94" spans="1:6" ht="76.5" x14ac:dyDescent="0.2">
      <c r="A94" s="10">
        <v>14</v>
      </c>
      <c r="B94" s="52" t="s">
        <v>62</v>
      </c>
      <c r="C94" s="28" t="s">
        <v>12</v>
      </c>
      <c r="D94" s="38">
        <v>7.5</v>
      </c>
      <c r="E94" s="66">
        <v>0</v>
      </c>
      <c r="F94" s="5">
        <f t="shared" ref="F94" si="0">E94*D94</f>
        <v>0</v>
      </c>
    </row>
    <row r="95" spans="1:6" x14ac:dyDescent="0.2">
      <c r="A95" s="10"/>
      <c r="B95" s="43"/>
      <c r="C95" s="6"/>
      <c r="D95" s="4"/>
      <c r="E95" s="45"/>
    </row>
    <row r="96" spans="1:6" x14ac:dyDescent="0.2">
      <c r="A96" s="10">
        <v>15</v>
      </c>
      <c r="B96" s="47" t="s">
        <v>25</v>
      </c>
      <c r="C96" s="6" t="s">
        <v>12</v>
      </c>
      <c r="D96" s="4">
        <v>500</v>
      </c>
      <c r="E96" s="66">
        <v>0</v>
      </c>
      <c r="F96" s="5">
        <f>E96*D96</f>
        <v>0</v>
      </c>
    </row>
    <row r="97" spans="1:6" x14ac:dyDescent="0.2">
      <c r="A97" s="10"/>
      <c r="B97" s="34"/>
    </row>
    <row r="98" spans="1:6" ht="15" x14ac:dyDescent="0.25">
      <c r="A98" s="8"/>
      <c r="B98" s="23" t="s">
        <v>43</v>
      </c>
      <c r="F98" s="9">
        <f>SUM(F22:F97)</f>
        <v>0</v>
      </c>
    </row>
    <row r="99" spans="1:6" x14ac:dyDescent="0.2">
      <c r="A99" s="8"/>
      <c r="B99" s="19"/>
    </row>
    <row r="101" spans="1:6" ht="15" x14ac:dyDescent="0.25">
      <c r="A101" s="8" t="s">
        <v>20</v>
      </c>
      <c r="B101" s="23" t="s">
        <v>10</v>
      </c>
    </row>
    <row r="103" spans="1:6" ht="51" x14ac:dyDescent="0.2">
      <c r="A103" s="10">
        <v>1</v>
      </c>
      <c r="B103" s="14" t="s">
        <v>39</v>
      </c>
      <c r="C103" s="54" t="s">
        <v>1</v>
      </c>
      <c r="D103" s="12">
        <v>1</v>
      </c>
      <c r="F103" s="5">
        <f>(F17+F98)*0.05</f>
        <v>0</v>
      </c>
    </row>
    <row r="104" spans="1:6" x14ac:dyDescent="0.2">
      <c r="A104" s="10"/>
      <c r="B104" s="26"/>
    </row>
    <row r="105" spans="1:6" x14ac:dyDescent="0.2">
      <c r="A105" s="10"/>
    </row>
    <row r="106" spans="1:6" ht="15" x14ac:dyDescent="0.25">
      <c r="A106" s="10"/>
      <c r="B106" s="25" t="s">
        <v>11</v>
      </c>
      <c r="F106" s="9">
        <f>SUM(F103:F104)</f>
        <v>0</v>
      </c>
    </row>
    <row r="107" spans="1:6" ht="15" x14ac:dyDescent="0.25">
      <c r="A107" s="10"/>
      <c r="B107" s="25"/>
      <c r="F107" s="9"/>
    </row>
    <row r="109" spans="1:6" ht="18" x14ac:dyDescent="0.2">
      <c r="A109" s="7"/>
      <c r="B109" s="15" t="s">
        <v>18</v>
      </c>
    </row>
    <row r="110" spans="1:6" ht="18" x14ac:dyDescent="0.2">
      <c r="A110" s="7"/>
      <c r="B110" s="15"/>
    </row>
    <row r="111" spans="1:6" ht="15" x14ac:dyDescent="0.25">
      <c r="A111" s="3" t="str">
        <f>A6</f>
        <v>1.</v>
      </c>
      <c r="B111" s="16" t="str">
        <f>B6</f>
        <v>PRIPRAVLJALNA DELA</v>
      </c>
      <c r="F111" s="1">
        <f>F17</f>
        <v>0</v>
      </c>
    </row>
    <row r="112" spans="1:6" ht="15" x14ac:dyDescent="0.25">
      <c r="A112" s="3" t="str">
        <f>A19</f>
        <v>2.</v>
      </c>
      <c r="B112" s="16" t="str">
        <f>B19</f>
        <v>GRADBENA IN ZEMELJSKA DELA</v>
      </c>
      <c r="F112" s="1">
        <f>F98</f>
        <v>0</v>
      </c>
    </row>
    <row r="113" spans="1:6" ht="15" x14ac:dyDescent="0.25">
      <c r="A113" s="3" t="str">
        <f>A101</f>
        <v>3.</v>
      </c>
      <c r="B113" s="16" t="str">
        <f>B101</f>
        <v>ZAKLJUČNA DELA</v>
      </c>
      <c r="C113" s="56"/>
      <c r="D113" s="30"/>
      <c r="E113" s="31"/>
      <c r="F113" s="33">
        <f>F106</f>
        <v>0</v>
      </c>
    </row>
    <row r="114" spans="1:6" ht="15" x14ac:dyDescent="0.25">
      <c r="A114" s="3"/>
      <c r="B114" s="16"/>
      <c r="C114" s="56"/>
      <c r="D114" s="30"/>
      <c r="E114" s="31"/>
      <c r="F114" s="33"/>
    </row>
    <row r="115" spans="1:6" ht="15" x14ac:dyDescent="0.25">
      <c r="A115" s="3"/>
      <c r="B115" s="16"/>
      <c r="C115" s="56"/>
      <c r="D115" s="30"/>
      <c r="E115" s="31"/>
      <c r="F115" s="33"/>
    </row>
    <row r="116" spans="1:6" ht="15" x14ac:dyDescent="0.25">
      <c r="A116" s="3"/>
      <c r="B116" s="16"/>
      <c r="C116" s="56"/>
      <c r="D116" s="30"/>
      <c r="E116" s="31"/>
      <c r="F116" s="33"/>
    </row>
    <row r="117" spans="1:6" ht="18" x14ac:dyDescent="0.25">
      <c r="A117" s="7"/>
      <c r="B117" s="15"/>
      <c r="E117" s="13" t="s">
        <v>19</v>
      </c>
      <c r="F117" s="1">
        <f>SUM(F111:F114)</f>
        <v>0</v>
      </c>
    </row>
    <row r="118" spans="1:6" ht="18" x14ac:dyDescent="0.25">
      <c r="A118" s="7"/>
      <c r="B118" s="15"/>
      <c r="C118" s="57"/>
      <c r="D118" s="17"/>
      <c r="E118" s="18" t="s">
        <v>17</v>
      </c>
      <c r="F118" s="2">
        <f>0.22*F117</f>
        <v>0</v>
      </c>
    </row>
    <row r="119" spans="1:6" ht="18" x14ac:dyDescent="0.25">
      <c r="A119" s="7"/>
      <c r="B119" s="15"/>
      <c r="E119" s="13" t="s">
        <v>16</v>
      </c>
      <c r="F119" s="1">
        <f>SUM(F117:F118)</f>
        <v>0</v>
      </c>
    </row>
    <row r="120" spans="1:6" ht="18" x14ac:dyDescent="0.25">
      <c r="A120" s="7"/>
      <c r="B120" s="15"/>
      <c r="F120" s="1"/>
    </row>
    <row r="121" spans="1:6" ht="18" x14ac:dyDescent="0.25">
      <c r="A121" s="7"/>
      <c r="B121" s="15"/>
      <c r="F121" s="1"/>
    </row>
    <row r="122" spans="1:6" ht="18" x14ac:dyDescent="0.25">
      <c r="A122" s="7"/>
      <c r="B122" s="15"/>
      <c r="F122" s="1"/>
    </row>
    <row r="123" spans="1:6" ht="18" x14ac:dyDescent="0.25">
      <c r="A123" s="7"/>
      <c r="B123" s="15"/>
      <c r="F123" s="1"/>
    </row>
    <row r="124" spans="1:6" ht="15" x14ac:dyDescent="0.25">
      <c r="A124" s="8" t="s">
        <v>29</v>
      </c>
      <c r="B124" s="23" t="s">
        <v>37</v>
      </c>
    </row>
    <row r="125" spans="1:6" x14ac:dyDescent="0.2">
      <c r="A125" s="10"/>
    </row>
    <row r="126" spans="1:6" x14ac:dyDescent="0.2">
      <c r="A126" s="10">
        <v>1</v>
      </c>
      <c r="B126" s="24" t="s">
        <v>35</v>
      </c>
      <c r="C126" s="54" t="s">
        <v>36</v>
      </c>
      <c r="D126" s="12">
        <v>24</v>
      </c>
      <c r="E126" s="66">
        <v>0</v>
      </c>
      <c r="F126" s="5">
        <f>E126*D126</f>
        <v>0</v>
      </c>
    </row>
    <row r="127" spans="1:6" x14ac:dyDescent="0.2">
      <c r="A127" s="10"/>
      <c r="B127" s="24"/>
    </row>
    <row r="128" spans="1:6" x14ac:dyDescent="0.2">
      <c r="A128" s="10">
        <v>2</v>
      </c>
      <c r="B128" s="24" t="s">
        <v>41</v>
      </c>
      <c r="C128" s="56" t="s">
        <v>0</v>
      </c>
      <c r="D128" s="30">
        <v>1</v>
      </c>
      <c r="E128" s="69">
        <v>0</v>
      </c>
      <c r="F128" s="32">
        <f t="shared" ref="F128" si="1">E128*D128</f>
        <v>0</v>
      </c>
    </row>
    <row r="129" spans="1:6" x14ac:dyDescent="0.2">
      <c r="A129" s="10"/>
      <c r="B129" s="24"/>
      <c r="C129" s="56"/>
      <c r="D129" s="30"/>
      <c r="E129" s="31"/>
      <c r="F129" s="32"/>
    </row>
    <row r="130" spans="1:6" x14ac:dyDescent="0.2">
      <c r="A130" s="10">
        <v>3</v>
      </c>
      <c r="B130" s="24" t="s">
        <v>14</v>
      </c>
      <c r="C130" s="56" t="s">
        <v>0</v>
      </c>
      <c r="D130" s="30">
        <v>1</v>
      </c>
      <c r="E130" s="69">
        <v>0</v>
      </c>
      <c r="F130" s="32">
        <f t="shared" ref="F130" si="2">E130*D130</f>
        <v>0</v>
      </c>
    </row>
    <row r="131" spans="1:6" x14ac:dyDescent="0.2">
      <c r="A131" s="10"/>
      <c r="B131" s="24"/>
      <c r="C131" s="56"/>
      <c r="D131" s="30"/>
      <c r="E131" s="31"/>
      <c r="F131" s="32"/>
    </row>
    <row r="132" spans="1:6" ht="15" x14ac:dyDescent="0.25">
      <c r="A132" s="8"/>
      <c r="B132" s="25" t="s">
        <v>40</v>
      </c>
      <c r="F132" s="9">
        <f>SUM(F126:F130)</f>
        <v>0</v>
      </c>
    </row>
    <row r="133" spans="1:6" ht="15" x14ac:dyDescent="0.25">
      <c r="A133" s="8"/>
      <c r="B133" s="25"/>
      <c r="F133" s="9"/>
    </row>
    <row r="134" spans="1:6" ht="15" x14ac:dyDescent="0.25">
      <c r="A134" s="8"/>
      <c r="B134" s="25"/>
      <c r="E134" s="13" t="s">
        <v>19</v>
      </c>
      <c r="F134" s="9">
        <f>F132</f>
        <v>0</v>
      </c>
    </row>
    <row r="135" spans="1:6" ht="15" x14ac:dyDescent="0.25">
      <c r="A135" s="8"/>
      <c r="B135" s="25"/>
      <c r="C135" s="57"/>
      <c r="D135" s="17"/>
      <c r="E135" s="18" t="s">
        <v>17</v>
      </c>
      <c r="F135" s="39">
        <f>F134*0.22</f>
        <v>0</v>
      </c>
    </row>
    <row r="136" spans="1:6" ht="15" x14ac:dyDescent="0.25">
      <c r="A136" s="8"/>
      <c r="B136" s="25"/>
      <c r="E136" s="13" t="s">
        <v>16</v>
      </c>
      <c r="F136" s="9">
        <f>SUM(F134:F135)</f>
        <v>0</v>
      </c>
    </row>
    <row r="137" spans="1:6" ht="15" x14ac:dyDescent="0.25">
      <c r="A137" s="8"/>
      <c r="B137" s="25"/>
      <c r="F137" s="9"/>
    </row>
    <row r="138" spans="1:6" ht="15" x14ac:dyDescent="0.25">
      <c r="A138" s="8"/>
      <c r="B138" s="25"/>
      <c r="F138" s="9"/>
    </row>
    <row r="139" spans="1:6" ht="15" x14ac:dyDescent="0.25">
      <c r="A139" s="8"/>
      <c r="B139" s="25"/>
      <c r="F139" s="9"/>
    </row>
    <row r="140" spans="1:6" ht="18" x14ac:dyDescent="0.25">
      <c r="A140" s="8"/>
      <c r="B140" s="41" t="s">
        <v>42</v>
      </c>
      <c r="F140" s="9"/>
    </row>
    <row r="141" spans="1:6" ht="15" x14ac:dyDescent="0.25">
      <c r="A141" s="8"/>
      <c r="B141" s="25"/>
      <c r="F141" s="9"/>
    </row>
    <row r="142" spans="1:6" ht="15" x14ac:dyDescent="0.25">
      <c r="A142" s="3" t="s">
        <v>23</v>
      </c>
      <c r="B142" s="25" t="s">
        <v>8</v>
      </c>
      <c r="F142" s="9">
        <f>F111</f>
        <v>0</v>
      </c>
    </row>
    <row r="143" spans="1:6" ht="15" x14ac:dyDescent="0.25">
      <c r="A143" s="8" t="s">
        <v>22</v>
      </c>
      <c r="B143" s="25" t="s">
        <v>21</v>
      </c>
      <c r="F143" s="9">
        <f>F112</f>
        <v>0</v>
      </c>
    </row>
    <row r="144" spans="1:6" ht="15" x14ac:dyDescent="0.25">
      <c r="A144" s="8" t="s">
        <v>20</v>
      </c>
      <c r="B144" s="25" t="s">
        <v>10</v>
      </c>
      <c r="F144" s="9">
        <f>F113</f>
        <v>0</v>
      </c>
    </row>
    <row r="145" spans="1:6" ht="15" x14ac:dyDescent="0.25">
      <c r="A145" s="71" t="s">
        <v>29</v>
      </c>
      <c r="B145" s="72" t="s">
        <v>37</v>
      </c>
      <c r="C145" s="57"/>
      <c r="D145" s="17"/>
      <c r="E145" s="18"/>
      <c r="F145" s="39">
        <f>F132</f>
        <v>0</v>
      </c>
    </row>
    <row r="146" spans="1:6" ht="15" x14ac:dyDescent="0.25">
      <c r="A146" s="8"/>
      <c r="B146" s="25"/>
      <c r="F146" s="9"/>
    </row>
    <row r="147" spans="1:6" ht="15" x14ac:dyDescent="0.25">
      <c r="A147" s="8"/>
      <c r="B147" s="25"/>
      <c r="F147" s="9"/>
    </row>
    <row r="148" spans="1:6" ht="15" x14ac:dyDescent="0.25">
      <c r="A148" s="8"/>
      <c r="B148" s="74" t="s">
        <v>76</v>
      </c>
      <c r="C148" s="75"/>
      <c r="D148" s="76"/>
      <c r="E148" s="77"/>
      <c r="F148" s="73">
        <f>SUM(F142:F145)</f>
        <v>0</v>
      </c>
    </row>
    <row r="149" spans="1:6" ht="15" x14ac:dyDescent="0.25">
      <c r="A149" s="8"/>
      <c r="B149" s="78" t="s">
        <v>77</v>
      </c>
      <c r="C149" s="75"/>
      <c r="D149" s="70">
        <v>0</v>
      </c>
      <c r="E149" s="77"/>
      <c r="F149" s="73">
        <f>F148*D149</f>
        <v>0</v>
      </c>
    </row>
    <row r="150" spans="1:6" ht="15" x14ac:dyDescent="0.25">
      <c r="A150" s="8"/>
      <c r="B150" s="74" t="s">
        <v>78</v>
      </c>
      <c r="C150" s="75"/>
      <c r="D150" s="76"/>
      <c r="E150" s="77"/>
      <c r="F150" s="73">
        <f>F148-F149</f>
        <v>0</v>
      </c>
    </row>
    <row r="151" spans="1:6" ht="15" x14ac:dyDescent="0.25">
      <c r="A151" s="8"/>
      <c r="B151" s="74" t="s">
        <v>79</v>
      </c>
      <c r="C151" s="75"/>
      <c r="D151" s="70">
        <v>0.22</v>
      </c>
      <c r="E151" s="77"/>
      <c r="F151" s="73">
        <f>F150*D151</f>
        <v>0</v>
      </c>
    </row>
    <row r="152" spans="1:6" ht="15" x14ac:dyDescent="0.25">
      <c r="A152" s="8"/>
      <c r="B152" s="74" t="s">
        <v>80</v>
      </c>
      <c r="C152" s="75"/>
      <c r="D152" s="76"/>
      <c r="E152" s="77"/>
      <c r="F152" s="73">
        <f>F150+F151</f>
        <v>0</v>
      </c>
    </row>
    <row r="153" spans="1:6" ht="15" x14ac:dyDescent="0.25">
      <c r="A153" s="71"/>
      <c r="B153" s="72"/>
      <c r="C153" s="57"/>
      <c r="D153" s="17"/>
      <c r="E153" s="18"/>
      <c r="F153" s="39"/>
    </row>
    <row r="154" spans="1:6" ht="15" x14ac:dyDescent="0.25">
      <c r="A154" s="8"/>
      <c r="B154" s="25"/>
      <c r="F154" s="9"/>
    </row>
    <row r="155" spans="1:6" ht="18" x14ac:dyDescent="0.25">
      <c r="A155" s="7"/>
      <c r="B155" s="15"/>
      <c r="F155" s="1"/>
    </row>
  </sheetData>
  <mergeCells count="2">
    <mergeCell ref="B4:E4"/>
    <mergeCell ref="B2:F3"/>
  </mergeCells>
  <phoneticPr fontId="0" type="noConversion"/>
  <pageMargins left="0.7" right="0.7" top="0.75" bottom="0.75" header="0.3" footer="0.3"/>
  <pageSetup paperSize="9" scale="85" orientation="portrait" r:id="rId1"/>
  <headerFooter alignWithMargins="0">
    <oddFooter>&amp;L1.faza - Meteorni kanal&amp;R&amp;P/&amp;N</oddFooter>
  </headerFooter>
  <rowBreaks count="1" manualBreakCount="1">
    <brk id="1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AB gredi in drenaže</vt:lpstr>
      <vt:lpstr>'AB gredi in drenaže'!Področje_tiskanja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brane</dc:creator>
  <cp:lastModifiedBy>Polajzar Bostjan</cp:lastModifiedBy>
  <cp:lastPrinted>2015-10-29T12:30:33Z</cp:lastPrinted>
  <dcterms:created xsi:type="dcterms:W3CDTF">2005-05-23T14:31:57Z</dcterms:created>
  <dcterms:modified xsi:type="dcterms:W3CDTF">2021-07-08T08:41:15Z</dcterms:modified>
</cp:coreProperties>
</file>