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035" windowHeight="13740"/>
  </bookViews>
  <sheets>
    <sheet name="POPIS - prizidek šole" sheetId="1" r:id="rId1"/>
  </sheets>
  <calcPr calcId="114210"/>
</workbook>
</file>

<file path=xl/calcChain.xml><?xml version="1.0" encoding="utf-8"?>
<calcChain xmlns="http://schemas.openxmlformats.org/spreadsheetml/2006/main">
  <c r="F190" i="1"/>
  <c r="F150"/>
  <c r="F149"/>
  <c r="F162"/>
  <c r="F293"/>
  <c r="F296"/>
  <c r="F65"/>
  <c r="F274"/>
  <c r="F273"/>
  <c r="D271"/>
  <c r="F272"/>
  <c r="F271"/>
  <c r="F284"/>
  <c r="F283"/>
  <c r="F258"/>
  <c r="F261"/>
  <c r="F62"/>
  <c r="F257"/>
  <c r="F256"/>
  <c r="F247"/>
  <c r="F250"/>
  <c r="F61"/>
  <c r="F238"/>
  <c r="F237"/>
  <c r="F236"/>
  <c r="F287"/>
  <c r="F64"/>
  <c r="F277"/>
  <c r="F63"/>
  <c r="F235"/>
  <c r="F241"/>
  <c r="F60"/>
  <c r="F226"/>
  <c r="F229"/>
  <c r="F59"/>
  <c r="F217"/>
  <c r="F216"/>
  <c r="F207"/>
  <c r="F206"/>
  <c r="F196"/>
  <c r="F195"/>
  <c r="F194"/>
  <c r="F193"/>
  <c r="F192"/>
  <c r="F191"/>
  <c r="F176"/>
  <c r="F175"/>
  <c r="F165"/>
  <c r="F164"/>
  <c r="F161"/>
  <c r="F160"/>
  <c r="F158"/>
  <c r="F157"/>
  <c r="F155"/>
  <c r="F154"/>
  <c r="F153"/>
  <c r="F152"/>
  <c r="F151"/>
  <c r="F148"/>
  <c r="F147"/>
  <c r="D138"/>
  <c r="F138"/>
  <c r="F114"/>
  <c r="F115"/>
  <c r="F117"/>
  <c r="F118"/>
  <c r="F119"/>
  <c r="F137"/>
  <c r="F210"/>
  <c r="F57"/>
  <c r="F220"/>
  <c r="F58"/>
  <c r="F199"/>
  <c r="F56"/>
  <c r="F179"/>
  <c r="F45"/>
  <c r="F136"/>
  <c r="F135"/>
  <c r="F134"/>
  <c r="F133"/>
  <c r="F132"/>
  <c r="F131"/>
  <c r="F130"/>
  <c r="F129"/>
  <c r="F128"/>
  <c r="F112"/>
  <c r="F111"/>
  <c r="F110"/>
  <c r="F109"/>
  <c r="F108"/>
  <c r="F107"/>
  <c r="F106"/>
  <c r="F105"/>
  <c r="F104"/>
  <c r="F103"/>
  <c r="F68"/>
  <c r="F7"/>
  <c r="F122"/>
  <c r="F42"/>
  <c r="F141"/>
  <c r="F43"/>
  <c r="F94"/>
  <c r="F93"/>
  <c r="F91"/>
  <c r="F90"/>
  <c r="F92"/>
  <c r="F89"/>
  <c r="F97"/>
  <c r="F41"/>
  <c r="F79"/>
  <c r="F78"/>
  <c r="F76"/>
  <c r="F80"/>
  <c r="F83"/>
  <c r="F166"/>
  <c r="F169"/>
  <c r="F44"/>
  <c r="F40"/>
  <c r="F48"/>
  <c r="F6"/>
  <c r="F10"/>
  <c r="F11"/>
  <c r="F14"/>
</calcChain>
</file>

<file path=xl/sharedStrings.xml><?xml version="1.0" encoding="utf-8"?>
<sst xmlns="http://schemas.openxmlformats.org/spreadsheetml/2006/main" count="367" uniqueCount="195">
  <si>
    <t>I.</t>
  </si>
  <si>
    <t>2.</t>
  </si>
  <si>
    <r>
      <t>m</t>
    </r>
    <r>
      <rPr>
        <sz val="11"/>
        <color indexed="8"/>
        <rFont val="Arial"/>
        <family val="2"/>
        <charset val="238"/>
      </rPr>
      <t>¹</t>
    </r>
  </si>
  <si>
    <t>1.</t>
  </si>
  <si>
    <r>
      <t>m</t>
    </r>
    <r>
      <rPr>
        <sz val="11"/>
        <color indexed="8"/>
        <rFont val="Calibri"/>
        <family val="2"/>
        <charset val="238"/>
      </rPr>
      <t>³</t>
    </r>
  </si>
  <si>
    <t>III.</t>
  </si>
  <si>
    <t>BETONSKA DELA</t>
  </si>
  <si>
    <t>Dobava in vgradnja podložnega betona C 12/15 pod temeljno ploščo in pasovnimi temelji</t>
  </si>
  <si>
    <t>5.</t>
  </si>
  <si>
    <r>
      <t>Dobava in vgradnja betona C 25/30 v armirane konstrukcije prereza do 0,12 m</t>
    </r>
    <r>
      <rPr>
        <sz val="11"/>
        <color indexed="8"/>
        <rFont val="Calibri"/>
        <family val="2"/>
        <charset val="238"/>
      </rPr>
      <t>³/m² m</t>
    </r>
    <r>
      <rPr>
        <sz val="11"/>
        <color indexed="8"/>
        <rFont val="Arial"/>
        <family val="2"/>
        <charset val="238"/>
      </rPr>
      <t>¹:</t>
    </r>
  </si>
  <si>
    <t>- preklade;</t>
  </si>
  <si>
    <t>- nosilci.</t>
  </si>
  <si>
    <t>6.</t>
  </si>
  <si>
    <r>
      <t>Dobava in vgradnja betona C 25/30 v armirane konstrukcije - nosilce oz. preklade prereza 0,12 do 0,30 m</t>
    </r>
    <r>
      <rPr>
        <sz val="11"/>
        <color indexed="8"/>
        <rFont val="Calibri"/>
        <family val="2"/>
        <charset val="238"/>
      </rPr>
      <t>³/m² m</t>
    </r>
    <r>
      <rPr>
        <sz val="11"/>
        <color indexed="8"/>
        <rFont val="Arial"/>
        <family val="2"/>
        <charset val="238"/>
      </rPr>
      <t>¹.</t>
    </r>
  </si>
  <si>
    <t>7.</t>
  </si>
  <si>
    <r>
      <t>Dobava in vgradnja betona C 25/30 v armirane konstrukcije - plošče debeline 30 cm</t>
    </r>
    <r>
      <rPr>
        <sz val="11"/>
        <color indexed="8"/>
        <rFont val="Arial"/>
        <family val="2"/>
        <charset val="238"/>
      </rPr>
      <t>.</t>
    </r>
  </si>
  <si>
    <t>IV.</t>
  </si>
  <si>
    <r>
      <t>m</t>
    </r>
    <r>
      <rPr>
        <sz val="11"/>
        <color indexed="8"/>
        <rFont val="Calibri"/>
        <family val="2"/>
        <charset val="238"/>
      </rPr>
      <t>²</t>
    </r>
  </si>
  <si>
    <t>3.</t>
  </si>
  <si>
    <t>4.</t>
  </si>
  <si>
    <t>Naprava in odstranitev opaža robov AB temeljne plošče deb. 40 cm; komplet s prenosi materiala, čiščenjem opažnih plošč in vsemi pomožnimi deli.</t>
  </si>
  <si>
    <t xml:space="preserve">Slepi opaž roba AB  temeljne plošče deb 40 cm iz ekspandiranega polistirena deb. 5 cm; dilatacija staro - novo. </t>
  </si>
  <si>
    <t>Naprava in odstranitev opaža AB pasovnega temelja dim. 30/35 cm; komplet s prenosi materiala, čiščenjem opažnih plošč in vsemi pomožnimi deli.</t>
  </si>
  <si>
    <t>Naprava in odstranitev opaža AB stebrov kvadratnega prereza 30/60 cm; komplet s prenosi materiala, čiščenjem opažnih plošč in vsemi pomožnimi deli.</t>
  </si>
  <si>
    <t>Naprava in odstranitev opaža AB medetažnih plošč deb. 30 cm s podpiranjem nad 3,0  m; komplet s prenosi materiala, čiščenjem opažnih plošč in vsemi pomožnimi deli.</t>
  </si>
  <si>
    <t>Naprava in odstranitev opaža robov AB medetažnih plošč deb. 30 cm; komplet s prenosi materiala, čiščenjem opažnih plošč in vsemi pomožnimi deli.</t>
  </si>
  <si>
    <t>8.</t>
  </si>
  <si>
    <t>Naprava in odstranitev opaža AB preklad in nosilcev deb. 30 cm, različnih višin s podpiranjem nad 3,0 m; komplet s prenosi materiala, čiščenjem opažnih plošč in vsemi pomožnimi deli.</t>
  </si>
  <si>
    <t>Delno skrajšanje obstoječe strehe - napušča v območju predvidenega prizidka; komplet z odstranitvijo kritine, dela žlebov in odtoka, ter lesene strešne konstrukcije z letvami, prenosi odpadnega materiala do mesta nakladanja, nakladanjem na kamion in odvozom na javno deponijo odd. do 5 km.</t>
  </si>
  <si>
    <t>Rezanje AB konstrukcij debelin do 20 cm z diamantno žago; komplet z razrezom na manjše kose primerne za transport, nakladanje na kamion in odvoz na javno deponijo odd. Do 5 km:</t>
  </si>
  <si>
    <t>- rušenje sten na mestu novih vratnih odprtin;</t>
  </si>
  <si>
    <t>- rušenje plošč na mestu stika prizidka z obstoječim objektom.</t>
  </si>
  <si>
    <t>kom</t>
  </si>
  <si>
    <t>Razna manjša nepredvidena dela, pomoč obrtnikom in inštalaterjem ipd.; ocena 5% vrednosti rušitvenih del.</t>
  </si>
  <si>
    <t>kpl</t>
  </si>
  <si>
    <t>II.</t>
  </si>
  <si>
    <t>9.</t>
  </si>
  <si>
    <t>Izdelava, dobava in montaža lesene strešne konstrukcije dvokapnice izdelane po načrtu; potraba lesa do 0,03 m³/m²; komplet z vsem veznim in sidrnim materialom, zavetrovanjem po načrtu gradbenih konstrukcij ter zaščito z dvakratnim insekticidnim in fungicidnim premazom.</t>
  </si>
  <si>
    <t>Široki izkop gradbene jame v zemljini do IV. Ktg. Z odlaganjem izkopanega materiala na gradbiščno deponijo</t>
  </si>
  <si>
    <r>
      <t xml:space="preserve">Planiranje dna gradbene jame z natančnostjo </t>
    </r>
    <r>
      <rPr>
        <sz val="11"/>
        <color indexed="8"/>
        <rFont val="Calibri"/>
        <family val="2"/>
        <charset val="238"/>
      </rPr>
      <t>± 3 cm</t>
    </r>
  </si>
  <si>
    <t>Dobava in vgradnja gramoznega tampona pot temeljno ploščo v predpisani min. debelini, komprimiran na 60 Mpa.</t>
  </si>
  <si>
    <r>
      <t>Dobava in polaganje geotekstila 200 g/m</t>
    </r>
    <r>
      <rPr>
        <sz val="11"/>
        <color indexed="8"/>
        <rFont val="Arial"/>
        <family val="2"/>
        <charset val="238"/>
      </rPr>
      <t>²</t>
    </r>
    <r>
      <rPr>
        <sz val="11"/>
        <color indexed="8"/>
        <rFont val="Calibri"/>
        <family val="2"/>
        <charset val="238"/>
      </rPr>
      <t xml:space="preserve"> z vsemi pomožnimi deli.</t>
    </r>
  </si>
  <si>
    <t>Zasip za temelji objekta z materialom iz izkopa; komplet z utrjevanjem v slojih po 20 cm.</t>
  </si>
  <si>
    <t>Nakladanje in odvoz odvečnega materiala na do 5 km oddaljeno javno deponijo; komplet z nakladanjem in raztiranjem materiala na odlagališču.</t>
  </si>
  <si>
    <t>ZEMELJSKA DELA SKUPAJ</t>
  </si>
  <si>
    <t>Dobava in vgradnja betona C 25/30 v AB temeljno ploščo deb. 40 cm, površina strojno zglajena.</t>
  </si>
  <si>
    <t xml:space="preserve">3. </t>
  </si>
  <si>
    <t>Dobava in vgradnja betona C 25/30 v AB zidove deb. 30 cm.</t>
  </si>
  <si>
    <t>Dobava in vgradnja betona C 25/30 v AB pasovni temelj dim. 30/35 cm.</t>
  </si>
  <si>
    <t>Dobava in vgradnja betona C 25/30 v AB ojačitvena rebra sten in stebre prereza 30/60 cm.</t>
  </si>
  <si>
    <t>Izvedba ojačitev obstoječih AB sten po izvršenem rezanju novih odprtin:</t>
  </si>
  <si>
    <t>- čiščenje betonske površine, štokanje ter ojačitev sten z lepljenjem karbonskih lamel (kot npr. SIKA CarboDur 100/10 mm) po navodilih proizvajalca;</t>
  </si>
  <si>
    <t>- zaščita karbonskih lamel z 20 cm širokimi pasovi dvojnih GK plošč deb. 15 mm, vogali zaščiteni s tipskimi vogalniki iz pocinkane pločevine z vsem potrebnim materialom in delom.</t>
  </si>
  <si>
    <t>10.</t>
  </si>
  <si>
    <t>Dobava, polaganje in vezanje armature po armaturnem načrtu; ocena:</t>
  </si>
  <si>
    <t>- RA 400/500, Ø do 14 mm;</t>
  </si>
  <si>
    <t>- RA 400/500, Ø nad 14 mm;</t>
  </si>
  <si>
    <t>kg</t>
  </si>
  <si>
    <t>- armaturne mreže.</t>
  </si>
  <si>
    <t>Zakoličenje objekta.</t>
  </si>
  <si>
    <t>11.</t>
  </si>
  <si>
    <t>Montaža in demotaža fasadnih odrov</t>
  </si>
  <si>
    <t>V.</t>
  </si>
  <si>
    <t>Izvedba hidroizolacije izolacije podzidka v sestavi 1x osnovni - hladni premaz, 2x varjeni polimerni bitumenski trakovi (kot npr. Izotekt V4) s preklopi, čepasta folija; komplet z vsemi pomožnimi deli in prenosi.</t>
  </si>
  <si>
    <t>Vertikalna hidroizolacija obstoječih pasovnih temeljev v sestavi 1x osnovni - hladni premaz, 2x varjeni polimerni bitumenski trakovi (kot npr. Izotekt V4) s preklopi, čepasta folija - stik staro - novo; komplet z vsemi pomožnimi deli in prenosi.</t>
  </si>
  <si>
    <t>Vertikalna in horizontalna hidroizolacija robov temeljne plošče v sestavi 1x osnovni - hladni premaz, 2x varjeni polimerni bitumenski trakovi (kot npr. Izotekt V4) s preklopi; komplet z dobavo in oblaganjem z ekstrudiranim polistirenom deb. 5 cm kot zaščito h.i. ter vsemi pomožnimi deli in prenosi.</t>
  </si>
  <si>
    <t>Izvedba hidroizolacije pod temeljno ploščo v sestavi 2x osnovni - hladni premaz, 2x varjeni polimerni bitumenski trakovi (kot npr. Vobitekt SV/4-60) s preklopi, čepasta folija; komplet z vsemi pomožnimi deli in prenosi.</t>
  </si>
  <si>
    <t>Notranji zidovi deb. 29 cm zidani z opečnimi votlaki (kot npr. Poroblok) in malto, kot jo predpisuje proizvajalec; komplet z vsemi pomožnimi deli in prenosi.</t>
  </si>
  <si>
    <t>Dobava in vgradnja montažnih opečnih preklad dolžine 140 cm v zidovih deb. 30 cm s predhodno pripravo ležišča.</t>
  </si>
  <si>
    <r>
      <t>Naprava in odstranitev dvostranskega opaža AB sten deb. 30 cm (</t>
    </r>
    <r>
      <rPr>
        <i/>
        <u/>
        <sz val="11"/>
        <color indexed="8"/>
        <rFont val="Calibri"/>
        <family val="2"/>
        <charset val="238"/>
      </rPr>
      <t>za vidni beton!</t>
    </r>
    <r>
      <rPr>
        <sz val="11"/>
        <color theme="1"/>
        <rFont val="Calibri"/>
        <family val="2"/>
        <charset val="238"/>
        <scheme val="minor"/>
      </rPr>
      <t>), vključno z opažem za odprtine v stenah; komplet s prenosi materiala, čiščenjem opažnih plošč in vsemi pomožnimi deli.</t>
    </r>
  </si>
  <si>
    <t>Izdelava notranjih ometov na opečne stene v podaljšani apneni malti 1:2:6; komplet s predhodnim čiščenjem ter vsemi pomožnimi deli in prenosi.</t>
  </si>
  <si>
    <t>Izvedba izolacije plošče nad nadstropjem v sestavi izolacijske plošče debeline 2 x 15 cm, PE folija</t>
  </si>
  <si>
    <t>Izvedba oz. zadelava vseh odprtin po vgradnji strojnih inštalacij v stenah in ploščah; ocena.</t>
  </si>
  <si>
    <t>12.</t>
  </si>
  <si>
    <t>- velikosti do 4 m²;</t>
  </si>
  <si>
    <t>Vzidava kovinskih požarnih vrat:</t>
  </si>
  <si>
    <t>Vzidava prezračevalnih rešetk:</t>
  </si>
  <si>
    <t>- velikosti do 2 m²;</t>
  </si>
  <si>
    <t>- velikosti nad 4 m².</t>
  </si>
  <si>
    <t>- velikosti nad 2 m².</t>
  </si>
  <si>
    <t>Vzidava Alu okvirja za lamelni predpražnik dim. 100 x 60 cm.</t>
  </si>
  <si>
    <t>13.</t>
  </si>
  <si>
    <t>Vzidava inštalacijskih omaric; ocena:</t>
  </si>
  <si>
    <t>- velikosti do 0,5 m²;</t>
  </si>
  <si>
    <t>- velikosti do 1,0 m².</t>
  </si>
  <si>
    <t>14.</t>
  </si>
  <si>
    <t>Razna manjša nepredvidena dela, pomoč obrtnikom in inštalaterjem ter čiščenje objekta med in po končani gradnji; ocena 4% vrednosti vseh gradbenih del.</t>
  </si>
  <si>
    <t>VI.</t>
  </si>
  <si>
    <t>RUŠITVENA DELA:</t>
  </si>
  <si>
    <t>RUŠITVENA DELA SKUPAJ:</t>
  </si>
  <si>
    <t>ZEMELJSKA DELA:</t>
  </si>
  <si>
    <t>BETONSKA DELA SKUPAJ:</t>
  </si>
  <si>
    <t>TESARSKA DELA:</t>
  </si>
  <si>
    <t>TESARSKA DELA SKUPAJ:</t>
  </si>
  <si>
    <t>ZIDARSKA DELA:</t>
  </si>
  <si>
    <t>ZIDARSKA DELA SKUPAJ:</t>
  </si>
  <si>
    <t>Izvedba drenaže okoli objekta; komplet s polaganjem drenažnih cevi (kot npr. Raudril) premera 150 mm v projektu določeni niveleti, dobavo in polaganjem filtrne polsti, zasipavanjem cevi z drenažnim nasutjem in zasipom z izkopanim materialom do višine terena.</t>
  </si>
  <si>
    <t>Peskolovi iz betonskih cevi premera 40 cm, min. globine 100 cm; komplet z izkopom in odvozom odvečnega materiala, betoniranjem dna z betonom C 12/15, obdelavo priključkov in odtokov, premazom stene in dna z 2x hidrotesst plus premazom, dobavo in montažo tipskih LTŽ pokrovov ter vsemi drugimi pomožnimi deli in prenosi.</t>
  </si>
  <si>
    <t>KANALIZACIJA SKUPAJ:</t>
  </si>
  <si>
    <t>OPOMBA:</t>
  </si>
  <si>
    <t>Vsa ostala kanalizacija je predmet načrta strojnih inštalacij.</t>
  </si>
  <si>
    <t>A</t>
  </si>
  <si>
    <t>GRADBENA DELA</t>
  </si>
  <si>
    <t>B</t>
  </si>
  <si>
    <t>OBRTNIŠKA DELA</t>
  </si>
  <si>
    <t>Pokrivanje strehe s kritino iz profilirane prašno barvane pločevine s PU obrizgom; komplet z izdelavo vseh zaključkov in obrob, slemena ipd., z vsemi preddeli in prenosi; barva RAL po izboru projektanta.</t>
  </si>
  <si>
    <t>Dobava in montaža tipskih linijskih snegolovov iz pocinkane barvane pločevine deb. 1,0 mm; barva RAL po izboru projektanta.</t>
  </si>
  <si>
    <t>Dobava in montaža kvadratnih žlebov iz pocinkane barvane pločevine deb. 0,7 mm, razvite širine cca 40 cm; komplet s pritrjevanjem kljuk na leseno strešno konstrukcijo, vsemi pomožnimi deli in prenosi; barva RAL po izboru projektanta.</t>
  </si>
  <si>
    <t>Dobava in montaža kape požarnega zidu iz pocinkane barvane pločevine deb. 0,7 mm, razvite širine cca 75 cm; barva RAL po izboru projektanta.</t>
  </si>
  <si>
    <t>Dobava in montaža zidnih obrob iz pocinkane barvane pločevine deb. 0,7 mm, razvite širine cca 55 cm; barva RAL po izboru projektanta.</t>
  </si>
  <si>
    <r>
      <t xml:space="preserve">Dobava in montaža žlebnih priključkov za vertikalne odtočne cevi </t>
    </r>
    <r>
      <rPr>
        <sz val="11"/>
        <color indexed="8"/>
        <rFont val="Arial"/>
        <family val="2"/>
        <charset val="238"/>
      </rPr>
      <t>ø</t>
    </r>
    <r>
      <rPr>
        <sz val="11"/>
        <color indexed="8"/>
        <rFont val="Calibri"/>
        <family val="2"/>
        <charset val="238"/>
      </rPr>
      <t xml:space="preserve"> 100 mm iz pocinkane barvane pločevine deb. 0,7 mm; barva RAL po izboru projektanta.</t>
    </r>
  </si>
  <si>
    <t>Dobava in montaža vertikalnih odtočnih cevi ø 100 mm iz pocinkane barvane pločevine deb. 0,7 mm; komplet  s koleni, objemkami, sidranjem v zid in izvedbo priključkov na peskolove; barva RAL po izboru projektanta.</t>
  </si>
  <si>
    <t>KROVSKA IN KLEPARSKA SKUPAJ:</t>
  </si>
  <si>
    <t>Izdelava, dobava in montaža dvokrilnih, zastekljenih protipožarnih vrat EI30; vrata v kovinskem podboju iz jeklenih profilov in pločevine (sistem kot npr. Jansen), profilne komore zapolnjene s požarno odpornim gelom, zasteklitev iz požarnega laminatnega stekla. Vsi profili in pločevina so antikorozijsko zaščiteni in finalno prašno barvani z ustreznim lakom, barve RAL po izboru projektanta, tesnenje stikov z ustreznimi kvalitetnimi tesnili. Vrata so opremljena s kvalitetnim nerjavečim kovinskim okovjem (nasadila 3x dvpkraka, kljuko za požarna vrata v mat krom izvedbi z ločenimi ščiti in cilindrično ključavnico). Vrata morajo imeti pridobljen certifikat o požarni odpornosti.</t>
  </si>
  <si>
    <t>- za zidno odprtino 1750/2180 mm</t>
  </si>
  <si>
    <t>- za zidno odprtino 2350/2180 mm</t>
  </si>
  <si>
    <t>ALU, STEKLARSKA DELA IN SENČILA:</t>
  </si>
  <si>
    <t>KLJUČAVNIČARSKA  DELA SKUPAJ:</t>
  </si>
  <si>
    <r>
      <t>Izdelava, dobava in montaža večkrilnega okna dim. 390/240 cm z zunanjimi žaluzijami; okno iz Alu profilov s prekinjenim toplotnim mostom, profili prašno barvani, barva RAL po izboru projektanta, trojna zasteklitev U</t>
    </r>
    <r>
      <rPr>
        <sz val="8"/>
        <color indexed="8"/>
        <rFont val="Calibri"/>
        <family val="2"/>
        <charset val="238"/>
      </rPr>
      <t>g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indexed="8"/>
        <rFont val="Calibri"/>
        <family val="2"/>
        <charset val="238"/>
      </rPr>
      <t>≤</t>
    </r>
    <r>
      <rPr>
        <sz val="11"/>
        <color theme="1"/>
        <rFont val="Calibri"/>
        <family val="2"/>
        <charset val="238"/>
        <scheme val="minor"/>
      </rPr>
      <t xml:space="preserve"> 0,7 W/m²K, delitev in odpiranje po shemi, zunanja Alu polica širine 26 cm v barvi okenskih profilov, notranja polica PVC. Okno je opremljeno z vsem pripadajočim okovjem. Z zunanje strani se vgradijo Alu žaluzije na električno odpiranje, širina lamel 80 mm, omarica podometna. </t>
    </r>
  </si>
  <si>
    <t>ALU, STEKLARSKA DELA IN SENČILA SKUPAJ:</t>
  </si>
  <si>
    <t>MIZARSKA DELA:</t>
  </si>
  <si>
    <t>Izdelava, dobava in montaža enokrilnih vrat v zidni odprtini 100/210 cm; vrata iz Alu profilov s prekinjenim toplotnim mostom, profili prašno barvani, barva RAL po izboru projektanta, dvijna toplotnoizolacijska zasteklitev, delitev in odpiranje po shemi. Vrata so opremljena s panik okovjem.</t>
  </si>
  <si>
    <t>Izdelava, dobava in montaža notranjih enokrilnih vrat z nadsvetlobo v zidni odprtini 100/260 cm; vrata v koviskem podboju, vratno krilo gladko leseno, obojestransko obloženo s kvalitetnim laminatom (kot npr. Max) - barva in kvaliteta po izboru projektanta; komplet z vsem potrebnim pritrdolnim in tesnilnim materialom, kvalitetnim kovinskim okovjem, trojnim nasadilom, kljuko v mat krom izvedbi z ločenimi ščiti in cilindrično ključavnico. V tla oz. steno se vgradijo gumi odbijači.</t>
  </si>
  <si>
    <t>PODI:</t>
  </si>
  <si>
    <t xml:space="preserve">Izvedba tlakov konstrukcij na terenu v sestavi (mikro)armiran cementni estrih debeline 7,5 cm, zvočna izolacija (kot npr. XPE - Fibran Nike) 0,5 cm, toplotna izolacija iz trdih plošč XPS deb. 12,0 cm; komplet z vsemi pomožnimi deli in prenosi. </t>
  </si>
  <si>
    <t xml:space="preserve">Izvedba tlakov v nadstropju v sestavi (mikro)armiran cementni estrih debeline 5,0 cm, zvočna izolacija (kot npr. XPE - Fibran Nike) 0,5 cm, toplotna izolacija iz trdih plošč XPS deb. 4,0 cm; komplet z vsemi pomožnimi deli in prenosi. </t>
  </si>
  <si>
    <t>Dobava in vgradnja Inox standardnih dilatacijskih profilov.</t>
  </si>
  <si>
    <t>Dobava in lepljenje protizdrsne talne obloge iz naravnega kavčuka (kot npr. Norament) deb. 3 mm, odporne na mehanske poškodbe; stiki varjeni na vnaprej pripravljeni podlagi - nov estrih z lepilom po navodilu proizvajalca, z izravnavo tal z izravnalno maso; kvaliteta, barva in način polaganja obloge po izboru projektanta.</t>
  </si>
  <si>
    <t>MIZARSKA DELA SKUPAJ:</t>
  </si>
  <si>
    <t>PODI SKUPAJ:</t>
  </si>
  <si>
    <t>KERAMIČARSKA DELA:</t>
  </si>
  <si>
    <t>Dobava in lepljenje stenske keramičnih ploščic dim 20/20 cm srednjega cenovnega razreda  na stene ob umivalnikih v učilnicah (do višine min. 120 cm); ploščice lepljene na stik zapolnjen s fugirno maso; barvo in način polaganja določi projektant.</t>
  </si>
  <si>
    <t>KERAMIČARSKA DELA SKUPAJ:</t>
  </si>
  <si>
    <t>VII.</t>
  </si>
  <si>
    <t>Izdelava, dobava in montaža pregradne stene (kot npr. Knauf 112), višine 4,24 m, na enojni podkonstrukciji iz pocinkanih pločevinastih profilov, sidranih v tla in strop, obojestransko obloženih z dvojnimi mavčnimi ploščami debeline 12,5 mm in izolacijskim slojem iz mineralne volne deb. 5,0 cm; skupna debelina stene 100 mm.</t>
  </si>
  <si>
    <t>SUHOMONTAŽNA DELA:</t>
  </si>
  <si>
    <t>Dobava in montaža spuščenega stropa v prostorih po projektu iz mavčnih plošč deb. 15 mm na podkonstrukciji iz pocinkanih pločevinastih profilov obešenih na AB strop z obešali. Zaključek stropa s steno se izvede s senčno rego. Upoštevati je potrebno, da se v strop vgradijo svetila po načrtu električnih inštalacij in opreme.</t>
  </si>
  <si>
    <t>Kitanje in bandažiranje mavčnih sten in stropov v skladu z 2. kakovostno stopnjo (Q2) standarda; brezstopenjska izenačitev nivojev kitanega območja in površine plošč, kot tudi pritrdilnih mest, kotov, vogalov in priključkov.</t>
  </si>
  <si>
    <t>SUHOMONTAŽNA DELA SKUPAJ:</t>
  </si>
  <si>
    <t>OPOMBI:</t>
  </si>
  <si>
    <t>V vseh mavčnih stenah so vogali zaščiteni s tipskimi pocinkanimi pločevinastimi vogalniki sistema izbranega proizvajalca mavčnih predelnih sten.</t>
  </si>
  <si>
    <t>V postavkah montažnih pregradnih sten in stropov iz mavčnih plošč se upoštevajo vsi stiki, lomi, kaskade, preboji, izrezi in zaključki po načrtu arhitekture.</t>
  </si>
  <si>
    <t>VIII.</t>
  </si>
  <si>
    <t>SLIKOPLESKARSKA DELA:</t>
  </si>
  <si>
    <t>Slikanje sten s pralnimi barvami (kvalitete kot npr. mat Latex) s predhodno pripravo podlage; čiščenjem, kitanjem in brušenjem in dvakratnim slikanjem. Barve po izboru projektanta.</t>
  </si>
  <si>
    <t>Dvakratno slikanje notranjih sten in stropov z disperzijsko zidno barvo s predhodnim kitanjem in brušenjem. Barve po izboru projektanta.</t>
  </si>
  <si>
    <t>SLIKOPLESKARSKA DELA SKUPAJ:</t>
  </si>
  <si>
    <t>IX.</t>
  </si>
  <si>
    <t>FASADA:</t>
  </si>
  <si>
    <t>Izvedba kontaktne fasade v sestavi fasadno cementno lepilo, toplotno izolacijske plošče debeline 16 cm, sidrane s sidrnimi elementi v stene, fasadno cementno lepilo, fasadna mrežica iz steklene tkanine v dveh slojih, fasadno cementno lepilo, fasadni osnovni premaz, zaključni fasadni omet v barvi po izboru projektanta; kmpletna izvedba (vsi sloji) po recepturi proizvajalca; upoštevati obdelavo cokla do višine 50 cm nad terenom s ploščami XPS.</t>
  </si>
  <si>
    <t>Obdelava toplotnih mostov (ojačitvena rebra sten, stebri, požarni zid) v sestavi fasadno cementno lepilo, toplotno izolacijske plošče debeline 6 cm, sidrane s sidrnimi elementi v stebre in stene, fasadno cementno lepilo, fasadna mrežica iz steklene tkanine v dveh slojih, fasadno cementno lepilo, fasadni osnovni premaz, zaključni fasadni omet v barvi po izboru projektanta; kmpletna izvedba (vsi sloji) po recepturi proizvajalca; upoštevati obdelavo cokla do višine 50 cm nad terenom s ploščami XPS.</t>
  </si>
  <si>
    <t>Izvedba prezračevane fasade v sestavi steklovlaknene fasadne plošče (kot npr. TRESPA) deb. 8 mm na podkonstrukciji (delitev in barva plošč po izboru projektanta, pritrjevanje s predpisanimi nerjavečimi elementi in po detajlu proizvajalca oz. dobavitelja), Tyvek folija, toplotna izolacija 16,0 cm; komplet z vsem materialom, delom in prenosi, ; upoštevati obdelavo cokla do višine 50 cm nad terenom s ploščami XPS.</t>
  </si>
  <si>
    <t>04.</t>
  </si>
  <si>
    <t>Izvedba napušča v sestavi Farmacel plošče deb. 20 mm na ustrezni podkonstrukciji, parna zapora, toplotna izolacija 10 cm med podkonstrukcijo, Tyvek folija; komplet z vsem materialom, delom in prenosi.</t>
  </si>
  <si>
    <t>FASADA SKUPAJ:</t>
  </si>
  <si>
    <t>A.</t>
  </si>
  <si>
    <t>GRADBENA DELA:</t>
  </si>
  <si>
    <t>OBRTNIŠKA DELA:</t>
  </si>
  <si>
    <t>B.</t>
  </si>
  <si>
    <t>OPOZORILO!</t>
  </si>
  <si>
    <t>IZVAJALEC MORA PRED PRIČETKOM DEL OBVEZNO PREVERITI VSE MERE NA OBJEKTU!</t>
  </si>
  <si>
    <t>ZA VSA OBRTNIŠKA DELA GLEJ DETAJLNE OPISE PO POZICIJAH!</t>
  </si>
  <si>
    <t>IZAJALEC MORA SKLADNO Z ZAKONOM O GRADITVI OBJEKTOV (ZGO-I) VGRAJEVATI USTREZNE GRADBENE PROIZVODE Z VNAPREJ IZDELANIMI DELAVNIŠKIMI NAČRTI, KI MORAJO BITI POTRJENI S STRANI PROJEKTANTA.</t>
  </si>
  <si>
    <t>X.</t>
  </si>
  <si>
    <t>POŽARNO STOPNIŠČE:</t>
  </si>
  <si>
    <r>
      <t xml:space="preserve">Izdelava jeklenega požarnega stopnišča z ograjo, vijačena konstrukcija, vsi elementi vroče cinkani v skladu z EN ISO 1461 (deb. 85 </t>
    </r>
    <r>
      <rPr>
        <sz val="11"/>
        <color indexed="8"/>
        <rFont val="Symbol"/>
        <family val="1"/>
        <charset val="2"/>
      </rPr>
      <t>m</t>
    </r>
    <r>
      <rPr>
        <sz val="11"/>
        <color theme="1"/>
        <rFont val="Calibri"/>
        <family val="2"/>
        <charset val="238"/>
        <scheme val="minor"/>
      </rPr>
      <t>m); konstrukcija iz profilov UNP120, nastopne ploskve iz profilirane pločevine, skupaj z izvedbo vseh detajlov in veznimi sredstvi (skupna teža konstr. - ocena)</t>
    </r>
  </si>
  <si>
    <t>POŽARNO STOPNIŠČE SKUPAJ:</t>
  </si>
  <si>
    <t>Enota cene mora vsebovati:</t>
  </si>
  <si>
    <t>vsa potrebna pripravljalna dela</t>
  </si>
  <si>
    <t>vsa potrebna merjenja na objektu</t>
  </si>
  <si>
    <t>vse potrebne transporte do mesta vgrajevanja</t>
  </si>
  <si>
    <t>skladiščenje materiala na gradbišču</t>
  </si>
  <si>
    <t>atestiranje materialov in dokazovanje kvalitete z atesti</t>
  </si>
  <si>
    <t>vso potrebno delo za dokončanje izdelka</t>
  </si>
  <si>
    <t>vsa potrebna pomožna sredstva na objektu (lestve, pomični odri...)</t>
  </si>
  <si>
    <t>usklajevanje z osnovnim načrtom in posvetovanje s projektantom</t>
  </si>
  <si>
    <t>terminsko usklajevanje del z ostalimi izvajalci na objektu</t>
  </si>
  <si>
    <t>popravilo eventuelne škode povzročene ostalim izvajalcem na gradbišču</t>
  </si>
  <si>
    <t>čiščenje in odvoz odvečnega materiala na stalno deponijo</t>
  </si>
  <si>
    <t>plačilo komunalnega prispevka za stalno deponijo odpadnega materiala</t>
  </si>
  <si>
    <t>GRADBENA DELA SKUPAJ:</t>
  </si>
  <si>
    <t>OBRTNIŠKA DELA SKUPAJ:</t>
  </si>
  <si>
    <t>KANALIZACIJA:</t>
  </si>
  <si>
    <t>KROVSKA IN KLEPARSKA DELA:</t>
  </si>
  <si>
    <t>KLJUČAVNIČARSKA DELA:</t>
  </si>
  <si>
    <t>BETONSKA DELA:</t>
  </si>
  <si>
    <t>z.št.</t>
  </si>
  <si>
    <t>opis</t>
  </si>
  <si>
    <t>enota</t>
  </si>
  <si>
    <t>količina</t>
  </si>
  <si>
    <t>€/enota</t>
  </si>
  <si>
    <t>cena</t>
  </si>
  <si>
    <t>B1) DOZIDAVA ŠOLE - GRADBENA IN OBRTNIŠKA DELA</t>
  </si>
  <si>
    <t>POPIS DEL</t>
  </si>
  <si>
    <t>GRADBENA IN OBRTNIŠKA DELA SKUPAJ brez DDV:</t>
  </si>
</sst>
</file>

<file path=xl/styles.xml><?xml version="1.0" encoding="utf-8"?>
<styleSheet xmlns="http://schemas.openxmlformats.org/spreadsheetml/2006/main">
  <numFmts count="2">
    <numFmt numFmtId="164" formatCode="#,##0.00;;;"/>
    <numFmt numFmtId="165" formatCode="#,##0.00\ [$€-1];;;"/>
  </numFmts>
  <fonts count="1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u/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1"/>
      <color indexed="8"/>
      <name val="Symbol"/>
      <family val="1"/>
      <charset val="2"/>
    </font>
    <font>
      <sz val="11"/>
      <color indexed="56"/>
      <name val="Calibri"/>
      <family val="2"/>
      <charset val="238"/>
    </font>
    <font>
      <sz val="10"/>
      <name val="ChaletOffice"/>
      <charset val="238"/>
    </font>
    <font>
      <sz val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justify" vertical="top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right"/>
    </xf>
    <xf numFmtId="4" fontId="0" fillId="0" borderId="0" xfId="0" applyNumberFormat="1"/>
    <xf numFmtId="0" fontId="0" fillId="0" borderId="1" xfId="0" applyBorder="1" applyAlignment="1">
      <alignment horizontal="justify" vertical="top"/>
    </xf>
    <xf numFmtId="49" fontId="0" fillId="0" borderId="1" xfId="0" applyNumberFormat="1" applyBorder="1" applyAlignment="1">
      <alignment horizontal="justify" vertical="top"/>
    </xf>
    <xf numFmtId="0" fontId="0" fillId="0" borderId="1" xfId="0" applyBorder="1" applyAlignment="1">
      <alignment horizontal="right"/>
    </xf>
    <xf numFmtId="4" fontId="0" fillId="0" borderId="1" xfId="0" applyNumberFormat="1" applyBorder="1"/>
    <xf numFmtId="0" fontId="3" fillId="0" borderId="0" xfId="0" applyFont="1" applyAlignment="1">
      <alignment horizontal="justify" vertical="top"/>
    </xf>
    <xf numFmtId="49" fontId="3" fillId="0" borderId="0" xfId="0" applyNumberFormat="1" applyFont="1" applyAlignment="1">
      <alignment horizontal="justify" vertical="top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3" fillId="0" borderId="0" xfId="0" applyFont="1"/>
    <xf numFmtId="164" fontId="0" fillId="0" borderId="0" xfId="0" applyNumberFormat="1"/>
    <xf numFmtId="0" fontId="3" fillId="0" borderId="1" xfId="0" applyFont="1" applyBorder="1" applyAlignment="1">
      <alignment horizontal="justify" vertical="top"/>
    </xf>
    <xf numFmtId="49" fontId="3" fillId="0" borderId="1" xfId="0" applyNumberFormat="1" applyFont="1" applyBorder="1" applyAlignment="1">
      <alignment horizontal="justify" vertical="top"/>
    </xf>
    <xf numFmtId="0" fontId="3" fillId="0" borderId="1" xfId="0" applyFont="1" applyBorder="1" applyAlignment="1">
      <alignment horizontal="right"/>
    </xf>
    <xf numFmtId="4" fontId="3" fillId="0" borderId="1" xfId="0" applyNumberFormat="1" applyFont="1" applyBorder="1"/>
    <xf numFmtId="0" fontId="0" fillId="0" borderId="0" xfId="0" applyFont="1" applyAlignment="1">
      <alignment horizontal="justify" vertical="top"/>
    </xf>
    <xf numFmtId="49" fontId="0" fillId="0" borderId="0" xfId="0" applyNumberFormat="1" applyFont="1" applyAlignment="1">
      <alignment horizontal="justify" vertical="top"/>
    </xf>
    <xf numFmtId="0" fontId="0" fillId="0" borderId="0" xfId="0" applyFont="1" applyAlignment="1">
      <alignment horizontal="right"/>
    </xf>
    <xf numFmtId="4" fontId="0" fillId="0" borderId="0" xfId="0" applyNumberFormat="1" applyFont="1"/>
    <xf numFmtId="0" fontId="0" fillId="0" borderId="0" xfId="0" applyFont="1"/>
    <xf numFmtId="0" fontId="0" fillId="0" borderId="0" xfId="0" applyNumberFormat="1" applyAlignment="1">
      <alignment horizontal="justify" vertical="top"/>
    </xf>
    <xf numFmtId="0" fontId="0" fillId="0" borderId="0" xfId="0" applyAlignment="1">
      <alignment horizontal="justify" wrapText="1"/>
    </xf>
    <xf numFmtId="0" fontId="3" fillId="0" borderId="0" xfId="0" applyFont="1" applyAlignment="1">
      <alignment vertical="top"/>
    </xf>
    <xf numFmtId="0" fontId="0" fillId="0" borderId="0" xfId="0" applyAlignment="1"/>
    <xf numFmtId="0" fontId="0" fillId="0" borderId="0" xfId="0" applyFont="1" applyAlignment="1">
      <alignment vertical="top"/>
    </xf>
    <xf numFmtId="0" fontId="0" fillId="0" borderId="0" xfId="0" applyFont="1" applyAlignment="1"/>
    <xf numFmtId="165" fontId="0" fillId="0" borderId="0" xfId="0" applyNumberFormat="1"/>
    <xf numFmtId="165" fontId="3" fillId="0" borderId="0" xfId="0" applyNumberFormat="1" applyFont="1"/>
    <xf numFmtId="165" fontId="0" fillId="0" borderId="1" xfId="0" applyNumberFormat="1" applyBorder="1"/>
    <xf numFmtId="165" fontId="0" fillId="0" borderId="0" xfId="0" applyNumberFormat="1" applyFont="1"/>
    <xf numFmtId="165" fontId="3" fillId="0" borderId="1" xfId="0" applyNumberFormat="1" applyFont="1" applyBorder="1"/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justify" vertical="top"/>
    </xf>
    <xf numFmtId="4" fontId="8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right"/>
    </xf>
    <xf numFmtId="4" fontId="3" fillId="0" borderId="0" xfId="0" applyNumberFormat="1" applyFont="1" applyBorder="1"/>
    <xf numFmtId="165" fontId="3" fillId="0" borderId="0" xfId="0" applyNumberFormat="1" applyFont="1" applyBorder="1"/>
    <xf numFmtId="0" fontId="3" fillId="0" borderId="0" xfId="0" applyFont="1" applyBorder="1"/>
    <xf numFmtId="0" fontId="0" fillId="0" borderId="0" xfId="0" applyBorder="1" applyAlignment="1">
      <alignment horizontal="justify" vertical="top"/>
    </xf>
    <xf numFmtId="0" fontId="0" fillId="0" borderId="0" xfId="0" applyBorder="1" applyAlignment="1">
      <alignment horizontal="right"/>
    </xf>
    <xf numFmtId="4" fontId="0" fillId="0" borderId="0" xfId="0" applyNumberFormat="1" applyBorder="1"/>
    <xf numFmtId="165" fontId="0" fillId="0" borderId="0" xfId="0" applyNumberFormat="1" applyBorder="1"/>
    <xf numFmtId="0" fontId="0" fillId="0" borderId="1" xfId="0" applyBorder="1" applyAlignment="1">
      <alignment horizontal="justify" vertical="top"/>
    </xf>
    <xf numFmtId="0" fontId="0" fillId="0" borderId="1" xfId="0" applyBorder="1" applyAlignment="1">
      <alignment horizontal="right"/>
    </xf>
    <xf numFmtId="0" fontId="10" fillId="0" borderId="1" xfId="0" applyFont="1" applyBorder="1" applyAlignment="1">
      <alignment horizontal="justify" vertical="top"/>
    </xf>
    <xf numFmtId="0" fontId="10" fillId="0" borderId="1" xfId="0" applyFont="1" applyBorder="1" applyAlignment="1"/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justify" vertical="top"/>
    </xf>
    <xf numFmtId="0" fontId="3" fillId="0" borderId="5" xfId="0" applyFont="1" applyBorder="1" applyAlignment="1">
      <alignment horizontal="right"/>
    </xf>
    <xf numFmtId="4" fontId="3" fillId="0" borderId="5" xfId="0" applyNumberFormat="1" applyFont="1" applyBorder="1"/>
    <xf numFmtId="165" fontId="3" fillId="0" borderId="5" xfId="0" applyNumberFormat="1" applyFont="1" applyBorder="1"/>
    <xf numFmtId="0" fontId="0" fillId="0" borderId="0" xfId="0" applyBorder="1" applyAlignment="1">
      <alignment horizontal="justify" vertical="top"/>
    </xf>
    <xf numFmtId="0" fontId="0" fillId="0" borderId="0" xfId="0" applyBorder="1" applyAlignment="1">
      <alignment horizontal="right"/>
    </xf>
    <xf numFmtId="4" fontId="0" fillId="0" borderId="0" xfId="0" applyNumberFormat="1" applyBorder="1"/>
    <xf numFmtId="165" fontId="0" fillId="0" borderId="0" xfId="0" applyNumberFormat="1" applyBorder="1"/>
    <xf numFmtId="0" fontId="3" fillId="0" borderId="0" xfId="0" applyFont="1" applyAlignment="1">
      <alignment horizontal="justify" vertical="top"/>
    </xf>
    <xf numFmtId="0" fontId="0" fillId="0" borderId="0" xfId="0" applyAlignment="1"/>
    <xf numFmtId="0" fontId="10" fillId="0" borderId="3" xfId="0" applyFont="1" applyBorder="1" applyAlignment="1">
      <alignment horizontal="justify" vertical="top"/>
    </xf>
    <xf numFmtId="0" fontId="10" fillId="0" borderId="4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8"/>
  <sheetViews>
    <sheetView tabSelected="1" view="pageBreakPreview" topLeftCell="A283" zoomScaleNormal="100" zoomScaleSheetLayoutView="100" workbookViewId="0">
      <selection activeCell="B15" sqref="B15"/>
    </sheetView>
  </sheetViews>
  <sheetFormatPr defaultRowHeight="15"/>
  <cols>
    <col min="1" max="1" width="4.7109375" style="1" customWidth="1"/>
    <col min="2" max="2" width="42.85546875" style="1" customWidth="1"/>
    <col min="3" max="3" width="9.140625" style="3"/>
    <col min="4" max="4" width="10.7109375" style="4" customWidth="1"/>
    <col min="5" max="5" width="9.140625" style="4"/>
    <col min="6" max="6" width="10.7109375" style="30" customWidth="1"/>
  </cols>
  <sheetData>
    <row r="1" spans="1:6">
      <c r="B1" s="53" t="s">
        <v>193</v>
      </c>
    </row>
    <row r="2" spans="1:6" s="13" customFormat="1" ht="15.75">
      <c r="A2" s="9"/>
      <c r="B2" s="64" t="s">
        <v>192</v>
      </c>
      <c r="C2" s="65"/>
      <c r="D2" s="12"/>
      <c r="E2" s="12"/>
      <c r="F2" s="31"/>
    </row>
    <row r="3" spans="1:6" s="13" customFormat="1" ht="15.75">
      <c r="A3" s="9"/>
      <c r="B3" s="51"/>
      <c r="C3" s="52"/>
      <c r="D3" s="12"/>
      <c r="E3" s="12"/>
      <c r="F3" s="31"/>
    </row>
    <row r="4" spans="1:6">
      <c r="A4" s="5"/>
      <c r="B4" s="49"/>
      <c r="C4" s="50"/>
      <c r="D4" s="8"/>
      <c r="E4" s="8"/>
      <c r="F4" s="32"/>
    </row>
    <row r="6" spans="1:6" s="13" customFormat="1">
      <c r="A6" s="9" t="s">
        <v>155</v>
      </c>
      <c r="B6" s="9" t="s">
        <v>156</v>
      </c>
      <c r="C6" s="11"/>
      <c r="D6" s="12"/>
      <c r="E6" s="12"/>
      <c r="F6" s="31">
        <f>F48</f>
        <v>0</v>
      </c>
    </row>
    <row r="7" spans="1:6" s="13" customFormat="1">
      <c r="A7" s="9" t="s">
        <v>158</v>
      </c>
      <c r="B7" s="9" t="s">
        <v>157</v>
      </c>
      <c r="C7" s="11"/>
      <c r="D7" s="12"/>
      <c r="E7" s="12"/>
      <c r="F7" s="31">
        <f>F68</f>
        <v>0</v>
      </c>
    </row>
    <row r="8" spans="1:6">
      <c r="A8" s="5"/>
      <c r="B8" s="5"/>
      <c r="C8" s="7"/>
      <c r="D8" s="8"/>
      <c r="E8" s="8"/>
      <c r="F8" s="32"/>
    </row>
    <row r="10" spans="1:6" s="13" customFormat="1" ht="30.75" thickBot="1">
      <c r="A10" s="54"/>
      <c r="B10" s="54" t="s">
        <v>194</v>
      </c>
      <c r="C10" s="55"/>
      <c r="D10" s="56"/>
      <c r="E10" s="56"/>
      <c r="F10" s="57">
        <f>SUM(F6:F7)</f>
        <v>0</v>
      </c>
    </row>
    <row r="11" spans="1:6" s="44" customFormat="1">
      <c r="A11" s="39"/>
      <c r="B11" s="40"/>
      <c r="C11" s="41"/>
      <c r="D11" s="42"/>
      <c r="E11" s="42"/>
      <c r="F11" s="43">
        <f>F10*0.22</f>
        <v>0</v>
      </c>
    </row>
    <row r="12" spans="1:6">
      <c r="A12" s="58"/>
      <c r="B12" s="58"/>
      <c r="C12" s="59"/>
      <c r="D12" s="60"/>
      <c r="E12" s="60"/>
      <c r="F12" s="61"/>
    </row>
    <row r="13" spans="1:6">
      <c r="A13" s="45"/>
      <c r="B13" s="45"/>
      <c r="C13" s="46"/>
      <c r="D13" s="47"/>
      <c r="E13" s="47"/>
      <c r="F13" s="48"/>
    </row>
    <row r="14" spans="1:6" s="13" customFormat="1" ht="13.5" customHeight="1">
      <c r="A14" s="9"/>
      <c r="B14" s="9"/>
      <c r="C14" s="11"/>
      <c r="D14" s="12"/>
      <c r="E14" s="12"/>
      <c r="F14" s="31">
        <f>F10+F11</f>
        <v>0</v>
      </c>
    </row>
    <row r="17" spans="2:2">
      <c r="B17" s="9" t="s">
        <v>159</v>
      </c>
    </row>
    <row r="18" spans="2:2" ht="30">
      <c r="B18" s="1" t="s">
        <v>160</v>
      </c>
    </row>
    <row r="19" spans="2:2" ht="30">
      <c r="B19" s="1" t="s">
        <v>161</v>
      </c>
    </row>
    <row r="20" spans="2:2" ht="75" customHeight="1">
      <c r="B20" s="1" t="s">
        <v>162</v>
      </c>
    </row>
    <row r="23" spans="2:2">
      <c r="B23" s="1" t="s">
        <v>167</v>
      </c>
    </row>
    <row r="24" spans="2:2">
      <c r="B24" s="1" t="s">
        <v>168</v>
      </c>
    </row>
    <row r="25" spans="2:2">
      <c r="B25" s="1" t="s">
        <v>169</v>
      </c>
    </row>
    <row r="26" spans="2:2">
      <c r="B26" s="1" t="s">
        <v>170</v>
      </c>
    </row>
    <row r="27" spans="2:2">
      <c r="B27" s="1" t="s">
        <v>171</v>
      </c>
    </row>
    <row r="28" spans="2:2" ht="30">
      <c r="B28" s="1" t="s">
        <v>172</v>
      </c>
    </row>
    <row r="29" spans="2:2">
      <c r="B29" s="1" t="s">
        <v>173</v>
      </c>
    </row>
    <row r="30" spans="2:2" ht="30">
      <c r="B30" s="1" t="s">
        <v>174</v>
      </c>
    </row>
    <row r="31" spans="2:2" ht="30">
      <c r="B31" s="1" t="s">
        <v>175</v>
      </c>
    </row>
    <row r="32" spans="2:2" ht="30">
      <c r="B32" s="1" t="s">
        <v>176</v>
      </c>
    </row>
    <row r="33" spans="1:6" ht="30">
      <c r="B33" s="1" t="s">
        <v>177</v>
      </c>
    </row>
    <row r="34" spans="1:6" ht="30">
      <c r="B34" s="1" t="s">
        <v>178</v>
      </c>
    </row>
    <row r="35" spans="1:6" ht="30">
      <c r="B35" s="1" t="s">
        <v>179</v>
      </c>
    </row>
    <row r="38" spans="1:6">
      <c r="A38" s="9" t="s">
        <v>155</v>
      </c>
      <c r="B38" s="9" t="s">
        <v>102</v>
      </c>
    </row>
    <row r="40" spans="1:6" s="23" customFormat="1">
      <c r="A40" s="19" t="s">
        <v>0</v>
      </c>
      <c r="B40" s="19" t="s">
        <v>88</v>
      </c>
      <c r="C40" s="21"/>
      <c r="D40" s="22"/>
      <c r="E40" s="22"/>
      <c r="F40" s="33">
        <f>F83</f>
        <v>0</v>
      </c>
    </row>
    <row r="41" spans="1:6" s="23" customFormat="1">
      <c r="A41" s="19" t="s">
        <v>35</v>
      </c>
      <c r="B41" s="19" t="s">
        <v>90</v>
      </c>
      <c r="C41" s="21"/>
      <c r="D41" s="22"/>
      <c r="E41" s="22"/>
      <c r="F41" s="33">
        <f>F97</f>
        <v>0</v>
      </c>
    </row>
    <row r="42" spans="1:6" s="23" customFormat="1">
      <c r="A42" s="19" t="s">
        <v>5</v>
      </c>
      <c r="B42" s="19" t="s">
        <v>6</v>
      </c>
      <c r="C42" s="21"/>
      <c r="D42" s="22"/>
      <c r="E42" s="22"/>
      <c r="F42" s="33">
        <f>F122</f>
        <v>0</v>
      </c>
    </row>
    <row r="43" spans="1:6" s="23" customFormat="1">
      <c r="A43" s="19" t="s">
        <v>16</v>
      </c>
      <c r="B43" s="19" t="s">
        <v>92</v>
      </c>
      <c r="C43" s="21"/>
      <c r="D43" s="22"/>
      <c r="E43" s="22"/>
      <c r="F43" s="33">
        <f>F141</f>
        <v>0</v>
      </c>
    </row>
    <row r="44" spans="1:6" s="23" customFormat="1">
      <c r="A44" s="19" t="s">
        <v>62</v>
      </c>
      <c r="B44" s="19" t="s">
        <v>94</v>
      </c>
      <c r="C44" s="21"/>
      <c r="D44" s="22"/>
      <c r="E44" s="22"/>
      <c r="F44" s="33">
        <f>F169</f>
        <v>0</v>
      </c>
    </row>
    <row r="45" spans="1:6" s="23" customFormat="1">
      <c r="A45" s="19" t="s">
        <v>87</v>
      </c>
      <c r="B45" s="1" t="s">
        <v>182</v>
      </c>
      <c r="C45" s="21"/>
      <c r="D45" s="22"/>
      <c r="E45" s="22"/>
      <c r="F45" s="33">
        <f>F179</f>
        <v>0</v>
      </c>
    </row>
    <row r="46" spans="1:6">
      <c r="A46" s="5"/>
      <c r="B46" s="6"/>
      <c r="C46" s="7"/>
      <c r="D46" s="8"/>
      <c r="E46" s="8"/>
      <c r="F46" s="32"/>
    </row>
    <row r="47" spans="1:6">
      <c r="B47" s="2"/>
    </row>
    <row r="48" spans="1:6" s="13" customFormat="1">
      <c r="A48" s="9"/>
      <c r="B48" s="10" t="s">
        <v>180</v>
      </c>
      <c r="C48" s="11"/>
      <c r="D48" s="12"/>
      <c r="E48" s="12"/>
      <c r="F48" s="31">
        <f>SUM(F40:F45)</f>
        <v>0</v>
      </c>
    </row>
    <row r="49" spans="1:6" s="13" customFormat="1">
      <c r="A49" s="15"/>
      <c r="B49" s="16"/>
      <c r="C49" s="17"/>
      <c r="D49" s="18"/>
      <c r="E49" s="18"/>
      <c r="F49" s="34"/>
    </row>
    <row r="50" spans="1:6" s="13" customFormat="1">
      <c r="A50" s="9"/>
      <c r="B50" s="10"/>
      <c r="C50" s="11"/>
      <c r="D50" s="12"/>
      <c r="E50" s="12"/>
      <c r="F50" s="31"/>
    </row>
    <row r="51" spans="1:6" s="13" customFormat="1">
      <c r="A51" s="9"/>
      <c r="B51" s="10"/>
      <c r="C51" s="11"/>
      <c r="D51" s="12"/>
      <c r="E51" s="12"/>
      <c r="F51" s="31"/>
    </row>
    <row r="52" spans="1:6" s="38" customFormat="1">
      <c r="A52" s="35" t="s">
        <v>186</v>
      </c>
      <c r="B52" s="36" t="s">
        <v>187</v>
      </c>
      <c r="C52" s="35" t="s">
        <v>188</v>
      </c>
      <c r="D52" s="37" t="s">
        <v>189</v>
      </c>
      <c r="E52" s="37" t="s">
        <v>190</v>
      </c>
      <c r="F52" s="36" t="s">
        <v>191</v>
      </c>
    </row>
    <row r="53" spans="1:6" s="13" customFormat="1">
      <c r="A53" s="9"/>
      <c r="B53" s="10"/>
      <c r="C53" s="11"/>
      <c r="D53" s="12"/>
      <c r="E53" s="12"/>
      <c r="F53" s="31"/>
    </row>
    <row r="54" spans="1:6" s="13" customFormat="1">
      <c r="A54" s="9" t="s">
        <v>103</v>
      </c>
      <c r="B54" s="9" t="s">
        <v>104</v>
      </c>
      <c r="C54" s="11"/>
      <c r="D54" s="12"/>
      <c r="E54" s="12"/>
      <c r="F54" s="31"/>
    </row>
    <row r="56" spans="1:6" s="23" customFormat="1">
      <c r="A56" s="19" t="s">
        <v>0</v>
      </c>
      <c r="B56" s="1" t="s">
        <v>183</v>
      </c>
      <c r="C56" s="21"/>
      <c r="D56" s="22"/>
      <c r="E56" s="22"/>
      <c r="F56" s="33">
        <f>F199</f>
        <v>0</v>
      </c>
    </row>
    <row r="57" spans="1:6" s="23" customFormat="1">
      <c r="A57" s="19" t="s">
        <v>35</v>
      </c>
      <c r="B57" s="1" t="s">
        <v>184</v>
      </c>
      <c r="C57" s="21"/>
      <c r="D57" s="22"/>
      <c r="E57" s="22"/>
      <c r="F57" s="33">
        <f>F210</f>
        <v>0</v>
      </c>
    </row>
    <row r="58" spans="1:6" s="23" customFormat="1">
      <c r="A58" s="19" t="s">
        <v>5</v>
      </c>
      <c r="B58" s="19" t="s">
        <v>116</v>
      </c>
      <c r="C58" s="21"/>
      <c r="D58" s="22"/>
      <c r="E58" s="22"/>
      <c r="F58" s="33">
        <f>F220</f>
        <v>0</v>
      </c>
    </row>
    <row r="59" spans="1:6" s="23" customFormat="1">
      <c r="A59" s="19" t="s">
        <v>16</v>
      </c>
      <c r="B59" s="19" t="s">
        <v>120</v>
      </c>
      <c r="C59" s="21"/>
      <c r="D59" s="22"/>
      <c r="E59" s="22"/>
      <c r="F59" s="33">
        <f>F229</f>
        <v>0</v>
      </c>
    </row>
    <row r="60" spans="1:6" s="23" customFormat="1">
      <c r="A60" s="19" t="s">
        <v>62</v>
      </c>
      <c r="B60" s="19" t="s">
        <v>123</v>
      </c>
      <c r="C60" s="21"/>
      <c r="D60" s="22"/>
      <c r="E60" s="22"/>
      <c r="F60" s="33">
        <f>F241</f>
        <v>0</v>
      </c>
    </row>
    <row r="61" spans="1:6" s="23" customFormat="1">
      <c r="A61" s="19" t="s">
        <v>87</v>
      </c>
      <c r="B61" s="19" t="s">
        <v>130</v>
      </c>
      <c r="C61" s="21"/>
      <c r="D61" s="22"/>
      <c r="E61" s="22"/>
      <c r="F61" s="33">
        <f>F250</f>
        <v>0</v>
      </c>
    </row>
    <row r="62" spans="1:6" s="23" customFormat="1">
      <c r="A62" s="19" t="s">
        <v>133</v>
      </c>
      <c r="B62" s="28" t="s">
        <v>135</v>
      </c>
      <c r="C62" s="29"/>
      <c r="D62" s="22"/>
      <c r="E62" s="22"/>
      <c r="F62" s="33">
        <f>F261</f>
        <v>0</v>
      </c>
    </row>
    <row r="63" spans="1:6" s="23" customFormat="1">
      <c r="A63" s="19" t="s">
        <v>142</v>
      </c>
      <c r="B63" s="28" t="s">
        <v>148</v>
      </c>
      <c r="C63" s="29"/>
      <c r="D63" s="22"/>
      <c r="E63" s="22"/>
      <c r="F63" s="33">
        <f>F277</f>
        <v>0</v>
      </c>
    </row>
    <row r="64" spans="1:6" s="23" customFormat="1">
      <c r="A64" s="19" t="s">
        <v>147</v>
      </c>
      <c r="B64" s="28" t="s">
        <v>143</v>
      </c>
      <c r="C64" s="29"/>
      <c r="D64" s="22"/>
      <c r="E64" s="22"/>
      <c r="F64" s="33">
        <f>F287</f>
        <v>0</v>
      </c>
    </row>
    <row r="65" spans="1:6" s="23" customFormat="1">
      <c r="A65" s="19" t="s">
        <v>163</v>
      </c>
      <c r="B65" s="28" t="s">
        <v>164</v>
      </c>
      <c r="C65" s="29"/>
      <c r="D65" s="22"/>
      <c r="E65" s="22"/>
      <c r="F65" s="33">
        <f>F296</f>
        <v>0</v>
      </c>
    </row>
    <row r="66" spans="1:6">
      <c r="A66" s="5"/>
      <c r="B66" s="6"/>
      <c r="C66" s="7"/>
      <c r="D66" s="8"/>
      <c r="E66" s="8"/>
      <c r="F66" s="32"/>
    </row>
    <row r="67" spans="1:6">
      <c r="B67" s="2"/>
    </row>
    <row r="68" spans="1:6" s="13" customFormat="1">
      <c r="A68" s="9"/>
      <c r="B68" s="10" t="s">
        <v>181</v>
      </c>
      <c r="C68" s="11"/>
      <c r="D68" s="12"/>
      <c r="E68" s="12"/>
      <c r="F68" s="31">
        <f>SUM(F56:F65)</f>
        <v>0</v>
      </c>
    </row>
    <row r="69" spans="1:6" s="13" customFormat="1">
      <c r="A69" s="15"/>
      <c r="B69" s="16"/>
      <c r="C69" s="17"/>
      <c r="D69" s="18"/>
      <c r="E69" s="18"/>
      <c r="F69" s="34"/>
    </row>
    <row r="70" spans="1:6" s="13" customFormat="1">
      <c r="A70" s="9"/>
      <c r="B70" s="10"/>
      <c r="C70" s="11"/>
      <c r="D70" s="12"/>
      <c r="E70" s="12"/>
      <c r="F70" s="31"/>
    </row>
    <row r="72" spans="1:6" s="13" customFormat="1">
      <c r="A72" s="9" t="s">
        <v>101</v>
      </c>
      <c r="B72" s="9" t="s">
        <v>102</v>
      </c>
      <c r="C72" s="11"/>
      <c r="D72" s="12"/>
      <c r="E72" s="12"/>
      <c r="F72" s="31"/>
    </row>
    <row r="74" spans="1:6" s="13" customFormat="1">
      <c r="A74" s="9" t="s">
        <v>0</v>
      </c>
      <c r="B74" s="9" t="s">
        <v>88</v>
      </c>
      <c r="C74" s="11"/>
      <c r="D74" s="12"/>
      <c r="E74" s="12"/>
      <c r="F74" s="31"/>
    </row>
    <row r="76" spans="1:6" ht="105">
      <c r="A76" s="1" t="s">
        <v>3</v>
      </c>
      <c r="B76" s="1" t="s">
        <v>28</v>
      </c>
      <c r="C76" s="3" t="s">
        <v>17</v>
      </c>
      <c r="D76" s="4">
        <v>11</v>
      </c>
      <c r="F76" s="30">
        <f>D76*E76</f>
        <v>0</v>
      </c>
    </row>
    <row r="77" spans="1:6" ht="75">
      <c r="A77" s="1" t="s">
        <v>1</v>
      </c>
      <c r="B77" s="1" t="s">
        <v>29</v>
      </c>
    </row>
    <row r="78" spans="1:6">
      <c r="B78" s="2" t="s">
        <v>30</v>
      </c>
      <c r="C78" s="3" t="s">
        <v>2</v>
      </c>
      <c r="D78" s="4">
        <v>16.8</v>
      </c>
      <c r="F78" s="30">
        <f>D78*E78</f>
        <v>0</v>
      </c>
    </row>
    <row r="79" spans="1:6" ht="30">
      <c r="B79" s="2" t="s">
        <v>31</v>
      </c>
      <c r="C79" s="3" t="s">
        <v>2</v>
      </c>
      <c r="D79" s="4">
        <v>4.8</v>
      </c>
      <c r="F79" s="30">
        <f>D79*E79</f>
        <v>0</v>
      </c>
    </row>
    <row r="80" spans="1:6" ht="45">
      <c r="A80" s="1" t="s">
        <v>18</v>
      </c>
      <c r="B80" s="2" t="s">
        <v>33</v>
      </c>
      <c r="C80" s="3" t="s">
        <v>34</v>
      </c>
      <c r="D80" s="4">
        <v>1</v>
      </c>
      <c r="E80" s="14"/>
      <c r="F80" s="30">
        <f>D80*E80</f>
        <v>0</v>
      </c>
    </row>
    <row r="81" spans="1:6">
      <c r="A81" s="5"/>
      <c r="B81" s="6"/>
      <c r="C81" s="7"/>
      <c r="D81" s="8"/>
      <c r="E81" s="8"/>
      <c r="F81" s="32"/>
    </row>
    <row r="82" spans="1:6">
      <c r="B82" s="2"/>
    </row>
    <row r="83" spans="1:6" s="13" customFormat="1">
      <c r="A83" s="9"/>
      <c r="B83" s="10" t="s">
        <v>89</v>
      </c>
      <c r="C83" s="11"/>
      <c r="D83" s="12"/>
      <c r="E83" s="12"/>
      <c r="F83" s="31">
        <f>SUM(F76:F80)</f>
        <v>0</v>
      </c>
    </row>
    <row r="84" spans="1:6" s="13" customFormat="1">
      <c r="A84" s="15"/>
      <c r="B84" s="16"/>
      <c r="C84" s="17"/>
      <c r="D84" s="18"/>
      <c r="E84" s="18"/>
      <c r="F84" s="34"/>
    </row>
    <row r="85" spans="1:6" s="13" customFormat="1">
      <c r="A85" s="9"/>
      <c r="B85" s="10"/>
      <c r="C85" s="11"/>
      <c r="D85" s="12"/>
      <c r="E85" s="12"/>
      <c r="F85" s="31"/>
    </row>
    <row r="86" spans="1:6" s="13" customFormat="1">
      <c r="A86" s="9"/>
      <c r="B86" s="10"/>
      <c r="C86" s="11"/>
      <c r="D86" s="12"/>
      <c r="E86" s="12"/>
      <c r="F86" s="31"/>
    </row>
    <row r="87" spans="1:6" s="13" customFormat="1">
      <c r="A87" s="9" t="s">
        <v>35</v>
      </c>
      <c r="B87" s="9" t="s">
        <v>90</v>
      </c>
      <c r="C87" s="11"/>
      <c r="D87" s="12"/>
      <c r="E87" s="12"/>
      <c r="F87" s="31"/>
    </row>
    <row r="88" spans="1:6" s="23" customFormat="1">
      <c r="A88" s="19"/>
      <c r="B88" s="20"/>
      <c r="C88" s="21"/>
      <c r="D88" s="22"/>
      <c r="E88" s="22"/>
      <c r="F88" s="33"/>
    </row>
    <row r="89" spans="1:6" s="23" customFormat="1" ht="45">
      <c r="A89" s="19" t="s">
        <v>3</v>
      </c>
      <c r="B89" s="20" t="s">
        <v>38</v>
      </c>
      <c r="C89" s="3" t="s">
        <v>4</v>
      </c>
      <c r="D89" s="4">
        <v>360</v>
      </c>
      <c r="E89" s="22"/>
      <c r="F89" s="30">
        <f t="shared" ref="F89:F94" si="0">D89*E89</f>
        <v>0</v>
      </c>
    </row>
    <row r="90" spans="1:6" s="23" customFormat="1" ht="30">
      <c r="A90" s="19" t="s">
        <v>1</v>
      </c>
      <c r="B90" s="20" t="s">
        <v>39</v>
      </c>
      <c r="C90" s="21" t="s">
        <v>17</v>
      </c>
      <c r="D90" s="22">
        <v>330</v>
      </c>
      <c r="E90" s="22"/>
      <c r="F90" s="30">
        <f t="shared" si="0"/>
        <v>0</v>
      </c>
    </row>
    <row r="91" spans="1:6" s="23" customFormat="1" ht="30">
      <c r="A91" s="19" t="s">
        <v>18</v>
      </c>
      <c r="B91" s="20" t="s">
        <v>41</v>
      </c>
      <c r="C91" s="21" t="s">
        <v>17</v>
      </c>
      <c r="D91" s="22">
        <v>330</v>
      </c>
      <c r="E91" s="22"/>
      <c r="F91" s="30">
        <f t="shared" si="0"/>
        <v>0</v>
      </c>
    </row>
    <row r="92" spans="1:6" s="23" customFormat="1" ht="45">
      <c r="A92" s="19" t="s">
        <v>19</v>
      </c>
      <c r="B92" s="20" t="s">
        <v>40</v>
      </c>
      <c r="C92" s="3" t="s">
        <v>4</v>
      </c>
      <c r="D92" s="4">
        <v>99</v>
      </c>
      <c r="E92" s="22"/>
      <c r="F92" s="30">
        <f t="shared" si="0"/>
        <v>0</v>
      </c>
    </row>
    <row r="93" spans="1:6" s="23" customFormat="1" ht="30" customHeight="1">
      <c r="A93" s="19" t="s">
        <v>8</v>
      </c>
      <c r="B93" s="20" t="s">
        <v>42</v>
      </c>
      <c r="C93" s="3" t="s">
        <v>4</v>
      </c>
      <c r="D93" s="4">
        <v>28</v>
      </c>
      <c r="E93" s="22"/>
      <c r="F93" s="30">
        <f t="shared" si="0"/>
        <v>0</v>
      </c>
    </row>
    <row r="94" spans="1:6" s="23" customFormat="1" ht="60">
      <c r="A94" s="19" t="s">
        <v>12</v>
      </c>
      <c r="B94" s="20" t="s">
        <v>43</v>
      </c>
      <c r="C94" s="3" t="s">
        <v>4</v>
      </c>
      <c r="D94" s="4">
        <v>332</v>
      </c>
      <c r="E94" s="22"/>
      <c r="F94" s="30">
        <f t="shared" si="0"/>
        <v>0</v>
      </c>
    </row>
    <row r="95" spans="1:6">
      <c r="A95" s="5"/>
      <c r="B95" s="6"/>
      <c r="C95" s="7"/>
      <c r="D95" s="8"/>
      <c r="E95" s="8"/>
      <c r="F95" s="32"/>
    </row>
    <row r="96" spans="1:6">
      <c r="B96" s="2"/>
    </row>
    <row r="97" spans="1:6" s="13" customFormat="1">
      <c r="A97" s="9"/>
      <c r="B97" s="10" t="s">
        <v>44</v>
      </c>
      <c r="C97" s="11"/>
      <c r="D97" s="12"/>
      <c r="E97" s="12"/>
      <c r="F97" s="31">
        <f>SUM(F89:F94)</f>
        <v>0</v>
      </c>
    </row>
    <row r="98" spans="1:6" s="13" customFormat="1">
      <c r="A98" s="15"/>
      <c r="B98" s="16"/>
      <c r="C98" s="17"/>
      <c r="D98" s="18"/>
      <c r="E98" s="18"/>
      <c r="F98" s="34"/>
    </row>
    <row r="99" spans="1:6" s="13" customFormat="1">
      <c r="A99" s="9"/>
      <c r="B99" s="10"/>
      <c r="C99" s="11"/>
      <c r="D99" s="12"/>
      <c r="E99" s="12"/>
      <c r="F99" s="31"/>
    </row>
    <row r="100" spans="1:6" s="23" customFormat="1">
      <c r="A100" s="19"/>
      <c r="B100" s="20"/>
      <c r="C100" s="21"/>
      <c r="D100" s="22"/>
      <c r="E100" s="22"/>
      <c r="F100" s="33"/>
    </row>
    <row r="101" spans="1:6" s="13" customFormat="1">
      <c r="A101" s="9" t="s">
        <v>5</v>
      </c>
      <c r="B101" s="9" t="s">
        <v>185</v>
      </c>
      <c r="C101" s="11"/>
      <c r="D101" s="12"/>
      <c r="E101" s="12"/>
      <c r="F101" s="31"/>
    </row>
    <row r="103" spans="1:6" ht="30" customHeight="1">
      <c r="A103" s="1" t="s">
        <v>3</v>
      </c>
      <c r="B103" s="1" t="s">
        <v>7</v>
      </c>
      <c r="C103" s="3" t="s">
        <v>4</v>
      </c>
      <c r="D103" s="4">
        <v>30.2</v>
      </c>
      <c r="F103" s="30">
        <f>D103*E103</f>
        <v>0</v>
      </c>
    </row>
    <row r="104" spans="1:6" ht="30" customHeight="1">
      <c r="A104" s="1" t="s">
        <v>1</v>
      </c>
      <c r="B104" s="1" t="s">
        <v>45</v>
      </c>
      <c r="C104" s="3" t="s">
        <v>4</v>
      </c>
      <c r="D104" s="4">
        <v>120</v>
      </c>
      <c r="F104" s="30">
        <f t="shared" ref="F104:F112" si="1">D104*E104</f>
        <v>0</v>
      </c>
    </row>
    <row r="105" spans="1:6" ht="30" customHeight="1">
      <c r="A105" s="1" t="s">
        <v>46</v>
      </c>
      <c r="B105" s="1" t="s">
        <v>48</v>
      </c>
      <c r="C105" s="3" t="s">
        <v>4</v>
      </c>
      <c r="D105" s="4">
        <v>2.4</v>
      </c>
      <c r="F105" s="30">
        <f t="shared" si="1"/>
        <v>0</v>
      </c>
    </row>
    <row r="106" spans="1:6" ht="30" customHeight="1">
      <c r="A106" s="1" t="s">
        <v>19</v>
      </c>
      <c r="B106" s="1" t="s">
        <v>47</v>
      </c>
      <c r="C106" s="3" t="s">
        <v>4</v>
      </c>
      <c r="D106" s="4">
        <v>111</v>
      </c>
      <c r="F106" s="30">
        <f t="shared" si="1"/>
        <v>0</v>
      </c>
    </row>
    <row r="107" spans="1:6" ht="45" customHeight="1">
      <c r="A107" s="1" t="s">
        <v>8</v>
      </c>
      <c r="B107" s="1" t="s">
        <v>49</v>
      </c>
      <c r="C107" s="3" t="s">
        <v>4</v>
      </c>
      <c r="D107" s="4">
        <v>11.5</v>
      </c>
      <c r="F107" s="30">
        <f t="shared" si="1"/>
        <v>0</v>
      </c>
    </row>
    <row r="108" spans="1:6" ht="30">
      <c r="A108" s="1" t="s">
        <v>12</v>
      </c>
      <c r="B108" s="1" t="s">
        <v>9</v>
      </c>
      <c r="F108" s="30">
        <f t="shared" si="1"/>
        <v>0</v>
      </c>
    </row>
    <row r="109" spans="1:6">
      <c r="B109" s="2" t="s">
        <v>10</v>
      </c>
      <c r="C109" s="3" t="s">
        <v>4</v>
      </c>
      <c r="D109" s="4">
        <v>0.68</v>
      </c>
      <c r="F109" s="30">
        <f t="shared" si="1"/>
        <v>0</v>
      </c>
    </row>
    <row r="110" spans="1:6">
      <c r="B110" s="2" t="s">
        <v>11</v>
      </c>
      <c r="C110" s="3" t="s">
        <v>4</v>
      </c>
      <c r="D110" s="4">
        <v>2.2999999999999998</v>
      </c>
      <c r="F110" s="30">
        <f t="shared" si="1"/>
        <v>0</v>
      </c>
    </row>
    <row r="111" spans="1:6" ht="45">
      <c r="A111" s="1" t="s">
        <v>14</v>
      </c>
      <c r="B111" s="1" t="s">
        <v>13</v>
      </c>
      <c r="C111" s="3" t="s">
        <v>4</v>
      </c>
      <c r="D111" s="4">
        <v>5.6</v>
      </c>
      <c r="F111" s="30">
        <f t="shared" si="1"/>
        <v>0</v>
      </c>
    </row>
    <row r="112" spans="1:6" ht="30">
      <c r="A112" s="1" t="s">
        <v>26</v>
      </c>
      <c r="B112" s="1" t="s">
        <v>15</v>
      </c>
      <c r="C112" s="3" t="s">
        <v>4</v>
      </c>
      <c r="D112" s="4">
        <v>155</v>
      </c>
      <c r="F112" s="30">
        <f t="shared" si="1"/>
        <v>0</v>
      </c>
    </row>
    <row r="113" spans="1:6" ht="30">
      <c r="A113" s="1" t="s">
        <v>36</v>
      </c>
      <c r="B113" s="1" t="s">
        <v>50</v>
      </c>
    </row>
    <row r="114" spans="1:6" ht="60">
      <c r="B114" s="2" t="s">
        <v>51</v>
      </c>
      <c r="C114" s="3" t="s">
        <v>2</v>
      </c>
      <c r="D114" s="4">
        <v>7</v>
      </c>
      <c r="F114" s="30">
        <f>D114*E114</f>
        <v>0</v>
      </c>
    </row>
    <row r="115" spans="1:6" ht="75">
      <c r="B115" s="2" t="s">
        <v>52</v>
      </c>
      <c r="C115" s="3" t="s">
        <v>2</v>
      </c>
      <c r="D115" s="4">
        <v>7</v>
      </c>
      <c r="F115" s="30">
        <f>D115*E115</f>
        <v>0</v>
      </c>
    </row>
    <row r="116" spans="1:6" ht="30">
      <c r="A116" s="1" t="s">
        <v>53</v>
      </c>
      <c r="B116" s="2" t="s">
        <v>54</v>
      </c>
    </row>
    <row r="117" spans="1:6">
      <c r="B117" s="2" t="s">
        <v>55</v>
      </c>
      <c r="C117" s="3" t="s">
        <v>57</v>
      </c>
      <c r="D117" s="4">
        <v>6500</v>
      </c>
      <c r="F117" s="30">
        <f>D117*E117</f>
        <v>0</v>
      </c>
    </row>
    <row r="118" spans="1:6">
      <c r="B118" s="2" t="s">
        <v>56</v>
      </c>
      <c r="C118" s="3" t="s">
        <v>57</v>
      </c>
      <c r="D118" s="4">
        <v>9900</v>
      </c>
      <c r="F118" s="30">
        <f>D118*E118</f>
        <v>0</v>
      </c>
    </row>
    <row r="119" spans="1:6">
      <c r="B119" s="2" t="s">
        <v>58</v>
      </c>
      <c r="C119" s="3" t="s">
        <v>57</v>
      </c>
      <c r="D119" s="4">
        <v>24600</v>
      </c>
      <c r="F119" s="30">
        <f>D119*E119</f>
        <v>0</v>
      </c>
    </row>
    <row r="120" spans="1:6">
      <c r="A120" s="5"/>
      <c r="B120" s="6"/>
      <c r="C120" s="7"/>
      <c r="D120" s="8"/>
      <c r="E120" s="8"/>
      <c r="F120" s="32"/>
    </row>
    <row r="121" spans="1:6">
      <c r="B121" s="2"/>
    </row>
    <row r="122" spans="1:6" s="13" customFormat="1">
      <c r="A122" s="9"/>
      <c r="B122" s="10" t="s">
        <v>91</v>
      </c>
      <c r="C122" s="11"/>
      <c r="D122" s="12"/>
      <c r="E122" s="12"/>
      <c r="F122" s="31">
        <f>SUM(F103:F119)</f>
        <v>0</v>
      </c>
    </row>
    <row r="123" spans="1:6" s="13" customFormat="1">
      <c r="A123" s="15"/>
      <c r="B123" s="16"/>
      <c r="C123" s="17"/>
      <c r="D123" s="18"/>
      <c r="E123" s="18"/>
      <c r="F123" s="34"/>
    </row>
    <row r="124" spans="1:6" s="13" customFormat="1">
      <c r="A124" s="9"/>
      <c r="B124" s="10"/>
      <c r="C124" s="11"/>
      <c r="D124" s="12"/>
      <c r="E124" s="12"/>
      <c r="F124" s="31"/>
    </row>
    <row r="126" spans="1:6" s="13" customFormat="1">
      <c r="A126" s="9" t="s">
        <v>16</v>
      </c>
      <c r="B126" s="9" t="s">
        <v>92</v>
      </c>
      <c r="C126" s="11"/>
      <c r="D126" s="12"/>
      <c r="E126" s="12"/>
      <c r="F126" s="31"/>
    </row>
    <row r="127" spans="1:6" s="13" customFormat="1">
      <c r="A127" s="9"/>
      <c r="B127" s="9"/>
      <c r="C127" s="11"/>
      <c r="D127" s="12"/>
      <c r="E127" s="12"/>
      <c r="F127" s="31"/>
    </row>
    <row r="128" spans="1:6" ht="45">
      <c r="A128" s="1" t="s">
        <v>3</v>
      </c>
      <c r="B128" s="1" t="s">
        <v>21</v>
      </c>
      <c r="C128" s="3" t="s">
        <v>17</v>
      </c>
      <c r="D128" s="4">
        <v>8.4</v>
      </c>
      <c r="F128" s="30">
        <f>D128*E128</f>
        <v>0</v>
      </c>
    </row>
    <row r="129" spans="1:6" ht="60">
      <c r="A129" s="1" t="s">
        <v>1</v>
      </c>
      <c r="B129" s="1" t="s">
        <v>22</v>
      </c>
      <c r="C129" s="3" t="s">
        <v>17</v>
      </c>
      <c r="D129" s="4">
        <v>7.6</v>
      </c>
      <c r="F129" s="30">
        <f t="shared" ref="F129:F136" si="2">D129*E129</f>
        <v>0</v>
      </c>
    </row>
    <row r="130" spans="1:6" ht="60" customHeight="1">
      <c r="A130" s="1" t="s">
        <v>18</v>
      </c>
      <c r="B130" s="1" t="s">
        <v>20</v>
      </c>
      <c r="C130" s="3" t="s">
        <v>17</v>
      </c>
      <c r="D130" s="4">
        <v>21.1</v>
      </c>
      <c r="F130" s="30">
        <f t="shared" si="2"/>
        <v>0</v>
      </c>
    </row>
    <row r="131" spans="1:6" ht="75" customHeight="1">
      <c r="A131" s="1" t="s">
        <v>19</v>
      </c>
      <c r="B131" s="1" t="s">
        <v>69</v>
      </c>
      <c r="C131" s="3" t="s">
        <v>17</v>
      </c>
      <c r="D131" s="4">
        <v>620</v>
      </c>
      <c r="F131" s="30">
        <f t="shared" si="2"/>
        <v>0</v>
      </c>
    </row>
    <row r="132" spans="1:6" ht="60">
      <c r="A132" s="1" t="s">
        <v>8</v>
      </c>
      <c r="B132" s="1" t="s">
        <v>23</v>
      </c>
      <c r="C132" s="3" t="s">
        <v>17</v>
      </c>
      <c r="D132" s="4">
        <v>112</v>
      </c>
      <c r="F132" s="30">
        <f t="shared" si="2"/>
        <v>0</v>
      </c>
    </row>
    <row r="133" spans="1:6" ht="60">
      <c r="A133" s="1" t="s">
        <v>12</v>
      </c>
      <c r="B133" s="1" t="s">
        <v>24</v>
      </c>
      <c r="C133" s="3" t="s">
        <v>17</v>
      </c>
      <c r="D133" s="4">
        <v>485</v>
      </c>
      <c r="F133" s="30">
        <f t="shared" si="2"/>
        <v>0</v>
      </c>
    </row>
    <row r="134" spans="1:6" ht="60">
      <c r="A134" s="1" t="s">
        <v>14</v>
      </c>
      <c r="B134" s="1" t="s">
        <v>25</v>
      </c>
      <c r="C134" s="3" t="s">
        <v>17</v>
      </c>
      <c r="D134" s="4">
        <v>27</v>
      </c>
      <c r="F134" s="30">
        <f t="shared" si="2"/>
        <v>0</v>
      </c>
    </row>
    <row r="135" spans="1:6" ht="75">
      <c r="A135" s="1" t="s">
        <v>26</v>
      </c>
      <c r="B135" s="1" t="s">
        <v>27</v>
      </c>
      <c r="C135" s="3" t="s">
        <v>17</v>
      </c>
      <c r="D135" s="4">
        <v>31</v>
      </c>
      <c r="F135" s="30">
        <f t="shared" si="2"/>
        <v>0</v>
      </c>
    </row>
    <row r="136" spans="1:6" ht="105">
      <c r="A136" s="1" t="s">
        <v>36</v>
      </c>
      <c r="B136" s="1" t="s">
        <v>37</v>
      </c>
      <c r="C136" s="3" t="s">
        <v>17</v>
      </c>
      <c r="D136" s="4">
        <v>296</v>
      </c>
      <c r="F136" s="30">
        <f t="shared" si="2"/>
        <v>0</v>
      </c>
    </row>
    <row r="137" spans="1:6">
      <c r="A137" s="1" t="s">
        <v>53</v>
      </c>
      <c r="B137" s="1" t="s">
        <v>59</v>
      </c>
      <c r="C137" s="3" t="s">
        <v>2</v>
      </c>
      <c r="D137" s="4">
        <v>47</v>
      </c>
      <c r="F137" s="30">
        <f>D137*E137</f>
        <v>0</v>
      </c>
    </row>
    <row r="138" spans="1:6">
      <c r="A138" s="1" t="s">
        <v>60</v>
      </c>
      <c r="B138" s="1" t="s">
        <v>61</v>
      </c>
      <c r="C138" s="3" t="s">
        <v>17</v>
      </c>
      <c r="D138" s="4">
        <f>410-140</f>
        <v>270</v>
      </c>
      <c r="F138" s="30">
        <f>D138*E138</f>
        <v>0</v>
      </c>
    </row>
    <row r="139" spans="1:6">
      <c r="A139" s="5"/>
      <c r="B139" s="6"/>
      <c r="C139" s="7"/>
      <c r="D139" s="8"/>
      <c r="E139" s="8"/>
      <c r="F139" s="32"/>
    </row>
    <row r="140" spans="1:6">
      <c r="B140" s="2"/>
    </row>
    <row r="141" spans="1:6" s="13" customFormat="1">
      <c r="A141" s="9"/>
      <c r="B141" s="10" t="s">
        <v>93</v>
      </c>
      <c r="C141" s="11"/>
      <c r="D141" s="12"/>
      <c r="E141" s="12"/>
      <c r="F141" s="31">
        <f>SUM(F128:F138)</f>
        <v>0</v>
      </c>
    </row>
    <row r="142" spans="1:6" s="13" customFormat="1">
      <c r="A142" s="15"/>
      <c r="B142" s="16"/>
      <c r="C142" s="17"/>
      <c r="D142" s="18"/>
      <c r="E142" s="18"/>
      <c r="F142" s="34"/>
    </row>
    <row r="143" spans="1:6" s="13" customFormat="1">
      <c r="A143" s="9"/>
      <c r="B143" s="10"/>
      <c r="C143" s="11"/>
      <c r="D143" s="12"/>
      <c r="E143" s="12"/>
      <c r="F143" s="31"/>
    </row>
    <row r="145" spans="1:6" s="13" customFormat="1">
      <c r="A145" s="9" t="s">
        <v>62</v>
      </c>
      <c r="B145" s="9" t="s">
        <v>94</v>
      </c>
      <c r="C145" s="11"/>
      <c r="D145" s="12"/>
      <c r="E145" s="12"/>
      <c r="F145" s="31"/>
    </row>
    <row r="147" spans="1:6" ht="75">
      <c r="A147" s="1" t="s">
        <v>3</v>
      </c>
      <c r="B147" s="1" t="s">
        <v>66</v>
      </c>
      <c r="C147" s="3" t="s">
        <v>17</v>
      </c>
      <c r="D147" s="4">
        <v>305</v>
      </c>
      <c r="F147" s="30">
        <f t="shared" ref="F147:F155" si="3">D147*E147</f>
        <v>0</v>
      </c>
    </row>
    <row r="148" spans="1:6" ht="105" customHeight="1">
      <c r="A148" s="1" t="s">
        <v>1</v>
      </c>
      <c r="B148" s="1" t="s">
        <v>65</v>
      </c>
      <c r="C148" s="3" t="s">
        <v>17</v>
      </c>
      <c r="D148" s="4">
        <v>38</v>
      </c>
      <c r="F148" s="30">
        <f t="shared" si="3"/>
        <v>0</v>
      </c>
    </row>
    <row r="149" spans="1:6" ht="90">
      <c r="A149" s="1" t="s">
        <v>18</v>
      </c>
      <c r="B149" s="1" t="s">
        <v>64</v>
      </c>
      <c r="C149" s="3" t="s">
        <v>17</v>
      </c>
      <c r="D149" s="4">
        <v>10.5</v>
      </c>
      <c r="F149" s="30">
        <f t="shared" si="3"/>
        <v>0</v>
      </c>
    </row>
    <row r="150" spans="1:6" ht="75">
      <c r="A150" s="1" t="s">
        <v>19</v>
      </c>
      <c r="B150" s="1" t="s">
        <v>63</v>
      </c>
      <c r="C150" s="3" t="s">
        <v>17</v>
      </c>
      <c r="D150" s="4">
        <v>24</v>
      </c>
      <c r="F150" s="30">
        <f t="shared" si="3"/>
        <v>0</v>
      </c>
    </row>
    <row r="151" spans="1:6" ht="60">
      <c r="A151" s="1" t="s">
        <v>8</v>
      </c>
      <c r="B151" s="1" t="s">
        <v>67</v>
      </c>
      <c r="C151" s="3" t="s">
        <v>4</v>
      </c>
      <c r="D151" s="4">
        <v>84</v>
      </c>
      <c r="F151" s="30">
        <f t="shared" si="3"/>
        <v>0</v>
      </c>
    </row>
    <row r="152" spans="1:6" ht="45">
      <c r="A152" s="1" t="s">
        <v>12</v>
      </c>
      <c r="B152" s="1" t="s">
        <v>68</v>
      </c>
      <c r="C152" s="3" t="s">
        <v>32</v>
      </c>
      <c r="D152" s="4">
        <v>8</v>
      </c>
      <c r="F152" s="30">
        <f t="shared" si="3"/>
        <v>0</v>
      </c>
    </row>
    <row r="153" spans="1:6" ht="60">
      <c r="A153" s="1" t="s">
        <v>14</v>
      </c>
      <c r="B153" s="1" t="s">
        <v>70</v>
      </c>
      <c r="C153" s="3" t="s">
        <v>17</v>
      </c>
      <c r="D153" s="4">
        <v>395</v>
      </c>
      <c r="F153" s="30">
        <f t="shared" si="3"/>
        <v>0</v>
      </c>
    </row>
    <row r="154" spans="1:6" ht="45">
      <c r="A154" s="1" t="s">
        <v>26</v>
      </c>
      <c r="B154" s="1" t="s">
        <v>71</v>
      </c>
      <c r="C154" s="3" t="s">
        <v>17</v>
      </c>
      <c r="D154" s="4">
        <v>239</v>
      </c>
      <c r="F154" s="30">
        <f t="shared" si="3"/>
        <v>0</v>
      </c>
    </row>
    <row r="155" spans="1:6" ht="30">
      <c r="A155" s="1" t="s">
        <v>36</v>
      </c>
      <c r="B155" s="1" t="s">
        <v>72</v>
      </c>
      <c r="C155" s="3" t="s">
        <v>32</v>
      </c>
      <c r="D155" s="4">
        <v>3</v>
      </c>
      <c r="F155" s="30">
        <f t="shared" si="3"/>
        <v>0</v>
      </c>
    </row>
    <row r="156" spans="1:6">
      <c r="A156" s="1" t="s">
        <v>53</v>
      </c>
      <c r="B156" s="2" t="s">
        <v>75</v>
      </c>
    </row>
    <row r="157" spans="1:6">
      <c r="B157" s="2" t="s">
        <v>74</v>
      </c>
      <c r="C157" s="3" t="s">
        <v>32</v>
      </c>
      <c r="D157" s="4">
        <v>1</v>
      </c>
      <c r="F157" s="30">
        <f>D157*E157</f>
        <v>0</v>
      </c>
    </row>
    <row r="158" spans="1:6">
      <c r="B158" s="2" t="s">
        <v>78</v>
      </c>
      <c r="C158" s="3" t="s">
        <v>32</v>
      </c>
      <c r="D158" s="4">
        <v>1</v>
      </c>
      <c r="F158" s="30">
        <f>D158*E158</f>
        <v>0</v>
      </c>
    </row>
    <row r="159" spans="1:6">
      <c r="A159" s="1" t="s">
        <v>60</v>
      </c>
      <c r="B159" s="1" t="s">
        <v>76</v>
      </c>
    </row>
    <row r="160" spans="1:6">
      <c r="B160" s="2" t="s">
        <v>77</v>
      </c>
      <c r="C160" s="3" t="s">
        <v>32</v>
      </c>
      <c r="D160" s="4">
        <v>2</v>
      </c>
      <c r="F160" s="30">
        <f>D160*E160</f>
        <v>0</v>
      </c>
    </row>
    <row r="161" spans="1:6">
      <c r="B161" s="2" t="s">
        <v>79</v>
      </c>
      <c r="C161" s="3" t="s">
        <v>32</v>
      </c>
      <c r="D161" s="4">
        <v>1</v>
      </c>
      <c r="F161" s="30">
        <f>D161*E161</f>
        <v>0</v>
      </c>
    </row>
    <row r="162" spans="1:6" ht="30">
      <c r="A162" s="1" t="s">
        <v>73</v>
      </c>
      <c r="B162" s="1" t="s">
        <v>80</v>
      </c>
      <c r="C162" s="3" t="s">
        <v>32</v>
      </c>
      <c r="D162" s="4">
        <v>1</v>
      </c>
      <c r="F162" s="30">
        <f>D162*E162</f>
        <v>0</v>
      </c>
    </row>
    <row r="163" spans="1:6">
      <c r="A163" s="1" t="s">
        <v>81</v>
      </c>
      <c r="B163" s="1" t="s">
        <v>82</v>
      </c>
    </row>
    <row r="164" spans="1:6">
      <c r="B164" s="2" t="s">
        <v>83</v>
      </c>
      <c r="C164" s="3" t="s">
        <v>32</v>
      </c>
      <c r="D164" s="4">
        <v>1</v>
      </c>
      <c r="F164" s="30">
        <f>D164*E164</f>
        <v>0</v>
      </c>
    </row>
    <row r="165" spans="1:6">
      <c r="B165" s="2" t="s">
        <v>84</v>
      </c>
      <c r="C165" s="3" t="s">
        <v>32</v>
      </c>
      <c r="D165" s="4">
        <v>4</v>
      </c>
      <c r="F165" s="30">
        <f>D165*E165</f>
        <v>0</v>
      </c>
    </row>
    <row r="166" spans="1:6" ht="60">
      <c r="A166" s="1" t="s">
        <v>85</v>
      </c>
      <c r="B166" s="1" t="s">
        <v>86</v>
      </c>
      <c r="C166" s="3" t="s">
        <v>34</v>
      </c>
      <c r="D166" s="4">
        <v>1</v>
      </c>
      <c r="E166" s="14"/>
      <c r="F166" s="30">
        <f>D166*E166</f>
        <v>0</v>
      </c>
    </row>
    <row r="167" spans="1:6">
      <c r="A167" s="5"/>
      <c r="B167" s="6"/>
      <c r="C167" s="7"/>
      <c r="D167" s="8"/>
      <c r="E167" s="8"/>
      <c r="F167" s="32"/>
    </row>
    <row r="168" spans="1:6">
      <c r="B168" s="2"/>
    </row>
    <row r="169" spans="1:6" s="13" customFormat="1">
      <c r="A169" s="9"/>
      <c r="B169" s="10" t="s">
        <v>95</v>
      </c>
      <c r="C169" s="11"/>
      <c r="D169" s="12"/>
      <c r="E169" s="12"/>
      <c r="F169" s="31">
        <f>SUM(F147:F166)</f>
        <v>0</v>
      </c>
    </row>
    <row r="170" spans="1:6" s="13" customFormat="1">
      <c r="A170" s="15"/>
      <c r="B170" s="16"/>
      <c r="C170" s="17"/>
      <c r="D170" s="18"/>
      <c r="E170" s="18"/>
      <c r="F170" s="34"/>
    </row>
    <row r="171" spans="1:6" s="13" customFormat="1">
      <c r="A171" s="9"/>
      <c r="B171" s="10"/>
      <c r="C171" s="11"/>
      <c r="D171" s="12"/>
      <c r="E171" s="12"/>
      <c r="F171" s="31"/>
    </row>
    <row r="173" spans="1:6" s="13" customFormat="1">
      <c r="A173" s="9" t="s">
        <v>87</v>
      </c>
      <c r="B173" s="9" t="s">
        <v>182</v>
      </c>
      <c r="C173" s="11"/>
      <c r="D173" s="12"/>
      <c r="E173" s="12"/>
      <c r="F173" s="31"/>
    </row>
    <row r="175" spans="1:6" ht="105">
      <c r="A175" s="1" t="s">
        <v>3</v>
      </c>
      <c r="B175" s="1" t="s">
        <v>96</v>
      </c>
      <c r="C175" s="3" t="s">
        <v>2</v>
      </c>
      <c r="D175" s="4">
        <v>54</v>
      </c>
      <c r="F175" s="30">
        <f>D175*E175</f>
        <v>0</v>
      </c>
    </row>
    <row r="176" spans="1:6" ht="120">
      <c r="A176" s="1" t="s">
        <v>18</v>
      </c>
      <c r="B176" s="1" t="s">
        <v>97</v>
      </c>
      <c r="C176" s="3" t="s">
        <v>32</v>
      </c>
      <c r="D176" s="4">
        <v>2</v>
      </c>
      <c r="F176" s="30">
        <f>D176*E176</f>
        <v>0</v>
      </c>
    </row>
    <row r="177" spans="1:6">
      <c r="A177" s="5"/>
      <c r="B177" s="6"/>
      <c r="C177" s="7"/>
      <c r="D177" s="8"/>
      <c r="E177" s="8"/>
      <c r="F177" s="32"/>
    </row>
    <row r="178" spans="1:6">
      <c r="B178" s="2"/>
    </row>
    <row r="179" spans="1:6" s="13" customFormat="1">
      <c r="A179" s="9"/>
      <c r="B179" s="10" t="s">
        <v>98</v>
      </c>
      <c r="C179" s="11"/>
      <c r="D179" s="12"/>
      <c r="E179" s="12"/>
      <c r="F179" s="31">
        <f>SUM(F175:F176)</f>
        <v>0</v>
      </c>
    </row>
    <row r="180" spans="1:6" s="13" customFormat="1">
      <c r="A180" s="15"/>
      <c r="B180" s="16"/>
      <c r="C180" s="17"/>
      <c r="D180" s="18"/>
      <c r="E180" s="18"/>
      <c r="F180" s="34"/>
    </row>
    <row r="181" spans="1:6" s="13" customFormat="1">
      <c r="A181" s="9"/>
      <c r="B181" s="10"/>
      <c r="C181" s="11"/>
      <c r="D181" s="12"/>
      <c r="E181" s="12"/>
      <c r="F181" s="31"/>
    </row>
    <row r="182" spans="1:6">
      <c r="B182" s="9" t="s">
        <v>99</v>
      </c>
    </row>
    <row r="183" spans="1:6" ht="30">
      <c r="B183" s="1" t="s">
        <v>100</v>
      </c>
    </row>
    <row r="186" spans="1:6" s="13" customFormat="1">
      <c r="A186" s="9" t="s">
        <v>103</v>
      </c>
      <c r="B186" s="9" t="s">
        <v>104</v>
      </c>
      <c r="C186" s="11"/>
      <c r="D186" s="12"/>
      <c r="E186" s="12"/>
      <c r="F186" s="31"/>
    </row>
    <row r="188" spans="1:6" s="13" customFormat="1">
      <c r="A188" s="9" t="s">
        <v>0</v>
      </c>
      <c r="B188" s="9" t="s">
        <v>183</v>
      </c>
      <c r="C188" s="11"/>
      <c r="D188" s="12"/>
      <c r="E188" s="12"/>
      <c r="F188" s="31"/>
    </row>
    <row r="190" spans="1:6" ht="75">
      <c r="A190" s="1" t="s">
        <v>3</v>
      </c>
      <c r="B190" s="1" t="s">
        <v>105</v>
      </c>
      <c r="C190" s="3" t="s">
        <v>17</v>
      </c>
      <c r="D190" s="4">
        <v>289</v>
      </c>
      <c r="F190" s="30">
        <f t="shared" ref="F190:F196" si="4">D190*E190</f>
        <v>0</v>
      </c>
    </row>
    <row r="191" spans="1:6" ht="45" customHeight="1">
      <c r="A191" s="1" t="s">
        <v>1</v>
      </c>
      <c r="B191" s="1" t="s">
        <v>106</v>
      </c>
      <c r="C191" s="3" t="s">
        <v>2</v>
      </c>
      <c r="D191" s="4">
        <v>49</v>
      </c>
      <c r="F191" s="30">
        <f t="shared" si="4"/>
        <v>0</v>
      </c>
    </row>
    <row r="192" spans="1:6" ht="45">
      <c r="A192" s="1" t="s">
        <v>18</v>
      </c>
      <c r="B192" s="1" t="s">
        <v>109</v>
      </c>
      <c r="C192" s="3" t="s">
        <v>2</v>
      </c>
      <c r="D192" s="4">
        <v>42</v>
      </c>
      <c r="F192" s="30">
        <f t="shared" si="4"/>
        <v>0</v>
      </c>
    </row>
    <row r="193" spans="1:6" ht="60">
      <c r="A193" s="1" t="s">
        <v>19</v>
      </c>
      <c r="B193" s="1" t="s">
        <v>108</v>
      </c>
      <c r="C193" s="3" t="s">
        <v>2</v>
      </c>
      <c r="D193" s="4">
        <v>21.5</v>
      </c>
      <c r="F193" s="30">
        <f t="shared" si="4"/>
        <v>0</v>
      </c>
    </row>
    <row r="194" spans="1:6" ht="90" customHeight="1">
      <c r="A194" s="1" t="s">
        <v>8</v>
      </c>
      <c r="B194" s="1" t="s">
        <v>107</v>
      </c>
      <c r="C194" s="3" t="s">
        <v>2</v>
      </c>
      <c r="D194" s="4">
        <v>26.5</v>
      </c>
      <c r="F194" s="30">
        <f t="shared" si="4"/>
        <v>0</v>
      </c>
    </row>
    <row r="195" spans="1:6" ht="60">
      <c r="A195" s="1" t="s">
        <v>12</v>
      </c>
      <c r="B195" s="1" t="s">
        <v>110</v>
      </c>
      <c r="C195" s="3" t="s">
        <v>32</v>
      </c>
      <c r="D195" s="4">
        <v>2</v>
      </c>
      <c r="F195" s="30">
        <f t="shared" si="4"/>
        <v>0</v>
      </c>
    </row>
    <row r="196" spans="1:6" ht="75">
      <c r="A196" s="1" t="s">
        <v>14</v>
      </c>
      <c r="B196" s="1" t="s">
        <v>111</v>
      </c>
      <c r="C196" s="3" t="s">
        <v>2</v>
      </c>
      <c r="D196" s="4">
        <v>18.5</v>
      </c>
      <c r="F196" s="30">
        <f t="shared" si="4"/>
        <v>0</v>
      </c>
    </row>
    <row r="197" spans="1:6">
      <c r="A197" s="5"/>
      <c r="B197" s="6"/>
      <c r="C197" s="7"/>
      <c r="D197" s="8"/>
      <c r="E197" s="8"/>
      <c r="F197" s="32"/>
    </row>
    <row r="198" spans="1:6">
      <c r="B198" s="2"/>
    </row>
    <row r="199" spans="1:6" s="13" customFormat="1">
      <c r="A199" s="9"/>
      <c r="B199" s="10" t="s">
        <v>112</v>
      </c>
      <c r="C199" s="11"/>
      <c r="D199" s="12"/>
      <c r="E199" s="12"/>
      <c r="F199" s="31">
        <f>SUM(F190:F196)</f>
        <v>0</v>
      </c>
    </row>
    <row r="200" spans="1:6" s="13" customFormat="1">
      <c r="A200" s="15"/>
      <c r="B200" s="16"/>
      <c r="C200" s="17"/>
      <c r="D200" s="18"/>
      <c r="E200" s="18"/>
      <c r="F200" s="34"/>
    </row>
    <row r="201" spans="1:6" s="13" customFormat="1">
      <c r="A201" s="9"/>
      <c r="B201" s="10"/>
      <c r="C201" s="11"/>
      <c r="D201" s="12"/>
      <c r="E201" s="12"/>
      <c r="F201" s="31"/>
    </row>
    <row r="203" spans="1:6" s="13" customFormat="1">
      <c r="A203" s="9" t="s">
        <v>35</v>
      </c>
      <c r="B203" s="9" t="s">
        <v>184</v>
      </c>
      <c r="C203" s="11"/>
      <c r="D203" s="12"/>
      <c r="E203" s="12"/>
      <c r="F203" s="31"/>
    </row>
    <row r="205" spans="1:6" ht="225" customHeight="1">
      <c r="A205" s="1" t="s">
        <v>3</v>
      </c>
      <c r="B205" s="1" t="s">
        <v>113</v>
      </c>
    </row>
    <row r="206" spans="1:6">
      <c r="B206" s="2" t="s">
        <v>114</v>
      </c>
      <c r="C206" s="3" t="s">
        <v>32</v>
      </c>
      <c r="D206" s="4">
        <v>1</v>
      </c>
      <c r="F206" s="30">
        <f>D206*E206</f>
        <v>0</v>
      </c>
    </row>
    <row r="207" spans="1:6">
      <c r="B207" s="2" t="s">
        <v>115</v>
      </c>
      <c r="C207" s="3" t="s">
        <v>32</v>
      </c>
      <c r="D207" s="4">
        <v>1</v>
      </c>
      <c r="F207" s="30">
        <f>D207*E207</f>
        <v>0</v>
      </c>
    </row>
    <row r="208" spans="1:6">
      <c r="A208" s="5"/>
      <c r="B208" s="6"/>
      <c r="C208" s="7"/>
      <c r="D208" s="8"/>
      <c r="E208" s="8"/>
      <c r="F208" s="32"/>
    </row>
    <row r="209" spans="1:6">
      <c r="B209" s="2"/>
    </row>
    <row r="210" spans="1:6" s="13" customFormat="1">
      <c r="A210" s="9"/>
      <c r="B210" s="10" t="s">
        <v>117</v>
      </c>
      <c r="C210" s="11"/>
      <c r="D210" s="12"/>
      <c r="E210" s="12"/>
      <c r="F210" s="31">
        <f>SUM(F205:F207)</f>
        <v>0</v>
      </c>
    </row>
    <row r="211" spans="1:6" s="13" customFormat="1">
      <c r="A211" s="15"/>
      <c r="B211" s="16"/>
      <c r="C211" s="17"/>
      <c r="D211" s="18"/>
      <c r="E211" s="18"/>
      <c r="F211" s="34"/>
    </row>
    <row r="212" spans="1:6" s="13" customFormat="1">
      <c r="A212" s="9"/>
      <c r="B212" s="10"/>
      <c r="C212" s="11"/>
      <c r="D212" s="12"/>
      <c r="E212" s="12"/>
      <c r="F212" s="31"/>
    </row>
    <row r="214" spans="1:6" s="13" customFormat="1">
      <c r="A214" s="9" t="s">
        <v>5</v>
      </c>
      <c r="B214" s="9" t="s">
        <v>116</v>
      </c>
      <c r="C214" s="11"/>
      <c r="D214" s="12"/>
      <c r="E214" s="12"/>
      <c r="F214" s="31"/>
    </row>
    <row r="216" spans="1:6" ht="165" customHeight="1">
      <c r="A216" s="1" t="s">
        <v>3</v>
      </c>
      <c r="B216" s="24" t="s">
        <v>118</v>
      </c>
      <c r="C216" s="3" t="s">
        <v>32</v>
      </c>
      <c r="D216" s="4">
        <v>12</v>
      </c>
      <c r="F216" s="30">
        <f>D216*E216</f>
        <v>0</v>
      </c>
    </row>
    <row r="217" spans="1:6" ht="105">
      <c r="A217" s="1" t="s">
        <v>1</v>
      </c>
      <c r="B217" s="1" t="s">
        <v>121</v>
      </c>
      <c r="C217" s="3" t="s">
        <v>32</v>
      </c>
      <c r="D217" s="4">
        <v>2</v>
      </c>
      <c r="F217" s="30">
        <f>D217*E217</f>
        <v>0</v>
      </c>
    </row>
    <row r="218" spans="1:6">
      <c r="A218" s="5"/>
      <c r="B218" s="6"/>
      <c r="C218" s="7"/>
      <c r="D218" s="8"/>
      <c r="E218" s="8"/>
      <c r="F218" s="32"/>
    </row>
    <row r="219" spans="1:6">
      <c r="B219" s="2"/>
    </row>
    <row r="220" spans="1:6" s="13" customFormat="1">
      <c r="A220" s="9"/>
      <c r="B220" s="10" t="s">
        <v>119</v>
      </c>
      <c r="C220" s="11"/>
      <c r="D220" s="12"/>
      <c r="E220" s="12"/>
      <c r="F220" s="31">
        <f>SUM(F216:F217)</f>
        <v>0</v>
      </c>
    </row>
    <row r="221" spans="1:6" s="13" customFormat="1">
      <c r="A221" s="15"/>
      <c r="B221" s="16"/>
      <c r="C221" s="17"/>
      <c r="D221" s="18"/>
      <c r="E221" s="18"/>
      <c r="F221" s="34"/>
    </row>
    <row r="222" spans="1:6" s="13" customFormat="1">
      <c r="A222" s="9"/>
      <c r="B222" s="10"/>
      <c r="C222" s="11"/>
      <c r="D222" s="12"/>
      <c r="E222" s="12"/>
      <c r="F222" s="31"/>
    </row>
    <row r="224" spans="1:6" s="13" customFormat="1">
      <c r="A224" s="9" t="s">
        <v>16</v>
      </c>
      <c r="B224" s="9" t="s">
        <v>120</v>
      </c>
      <c r="C224" s="11"/>
      <c r="D224" s="12"/>
      <c r="E224" s="12"/>
      <c r="F224" s="31"/>
    </row>
    <row r="226" spans="1:6" ht="165">
      <c r="A226" s="1" t="s">
        <v>3</v>
      </c>
      <c r="B226" s="1" t="s">
        <v>122</v>
      </c>
      <c r="C226" s="3" t="s">
        <v>32</v>
      </c>
      <c r="D226" s="4">
        <v>8</v>
      </c>
      <c r="F226" s="30">
        <f>D226*E226</f>
        <v>0</v>
      </c>
    </row>
    <row r="227" spans="1:6">
      <c r="A227" s="5"/>
      <c r="B227" s="6"/>
      <c r="C227" s="7"/>
      <c r="D227" s="8"/>
      <c r="E227" s="8"/>
      <c r="F227" s="32"/>
    </row>
    <row r="228" spans="1:6">
      <c r="B228" s="2"/>
    </row>
    <row r="229" spans="1:6" s="13" customFormat="1">
      <c r="A229" s="9"/>
      <c r="B229" s="10" t="s">
        <v>128</v>
      </c>
      <c r="C229" s="11"/>
      <c r="D229" s="12"/>
      <c r="E229" s="12"/>
      <c r="F229" s="31">
        <f>SUM(F226)</f>
        <v>0</v>
      </c>
    </row>
    <row r="230" spans="1:6" s="13" customFormat="1">
      <c r="A230" s="15"/>
      <c r="B230" s="16"/>
      <c r="C230" s="17"/>
      <c r="D230" s="18"/>
      <c r="E230" s="18"/>
      <c r="F230" s="34"/>
    </row>
    <row r="231" spans="1:6" s="13" customFormat="1">
      <c r="A231" s="9"/>
      <c r="B231" s="10"/>
      <c r="C231" s="11"/>
      <c r="D231" s="12"/>
      <c r="E231" s="12"/>
      <c r="F231" s="31"/>
    </row>
    <row r="233" spans="1:6" s="13" customFormat="1">
      <c r="A233" s="9" t="s">
        <v>62</v>
      </c>
      <c r="B233" s="9" t="s">
        <v>123</v>
      </c>
      <c r="C233" s="11"/>
      <c r="D233" s="12"/>
      <c r="E233" s="12"/>
      <c r="F233" s="31"/>
    </row>
    <row r="235" spans="1:6" ht="90">
      <c r="A235" s="1" t="s">
        <v>3</v>
      </c>
      <c r="B235" s="1" t="s">
        <v>124</v>
      </c>
      <c r="C235" s="3" t="s">
        <v>17</v>
      </c>
      <c r="D235" s="4">
        <v>230</v>
      </c>
      <c r="F235" s="30">
        <f>D235*E235</f>
        <v>0</v>
      </c>
    </row>
    <row r="236" spans="1:6" ht="90">
      <c r="A236" s="1" t="s">
        <v>1</v>
      </c>
      <c r="B236" s="1" t="s">
        <v>125</v>
      </c>
      <c r="C236" s="3" t="s">
        <v>17</v>
      </c>
      <c r="D236" s="4">
        <v>230</v>
      </c>
      <c r="F236" s="30">
        <f>D236*E236</f>
        <v>0</v>
      </c>
    </row>
    <row r="237" spans="1:6" ht="30">
      <c r="A237" s="1" t="s">
        <v>18</v>
      </c>
      <c r="B237" s="1" t="s">
        <v>126</v>
      </c>
      <c r="C237" s="3" t="s">
        <v>2</v>
      </c>
      <c r="D237" s="4">
        <v>4.0999999999999996</v>
      </c>
      <c r="F237" s="30">
        <f>D237*E237</f>
        <v>0</v>
      </c>
    </row>
    <row r="238" spans="1:6" ht="120">
      <c r="A238" s="1" t="s">
        <v>19</v>
      </c>
      <c r="B238" s="1" t="s">
        <v>127</v>
      </c>
      <c r="C238" s="3" t="s">
        <v>17</v>
      </c>
      <c r="D238" s="4">
        <v>460</v>
      </c>
      <c r="F238" s="30">
        <f>D238*E238</f>
        <v>0</v>
      </c>
    </row>
    <row r="239" spans="1:6">
      <c r="A239" s="5"/>
      <c r="B239" s="6"/>
      <c r="C239" s="7"/>
      <c r="D239" s="8"/>
      <c r="E239" s="8"/>
      <c r="F239" s="32"/>
    </row>
    <row r="240" spans="1:6">
      <c r="B240" s="2"/>
    </row>
    <row r="241" spans="1:6" s="13" customFormat="1">
      <c r="A241" s="9"/>
      <c r="B241" s="10" t="s">
        <v>129</v>
      </c>
      <c r="C241" s="11"/>
      <c r="D241" s="12"/>
      <c r="E241" s="12"/>
      <c r="F241" s="31">
        <f>SUM(F235:F238)</f>
        <v>0</v>
      </c>
    </row>
    <row r="242" spans="1:6" s="13" customFormat="1">
      <c r="A242" s="15"/>
      <c r="B242" s="16"/>
      <c r="C242" s="17"/>
      <c r="D242" s="18"/>
      <c r="E242" s="18"/>
      <c r="F242" s="34"/>
    </row>
    <row r="243" spans="1:6" s="13" customFormat="1">
      <c r="A243" s="9"/>
      <c r="B243" s="10"/>
      <c r="C243" s="11"/>
      <c r="D243" s="12"/>
      <c r="E243" s="12"/>
      <c r="F243" s="31"/>
    </row>
    <row r="245" spans="1:6" s="13" customFormat="1">
      <c r="A245" s="9" t="s">
        <v>87</v>
      </c>
      <c r="B245" s="9" t="s">
        <v>130</v>
      </c>
      <c r="C245" s="11"/>
      <c r="D245" s="12"/>
      <c r="E245" s="12"/>
      <c r="F245" s="31"/>
    </row>
    <row r="247" spans="1:6" ht="90">
      <c r="A247" s="1" t="s">
        <v>3</v>
      </c>
      <c r="B247" s="1" t="s">
        <v>131</v>
      </c>
      <c r="C247" s="3" t="s">
        <v>17</v>
      </c>
      <c r="D247" s="4">
        <v>10.5</v>
      </c>
      <c r="F247" s="30">
        <f>D247*E247</f>
        <v>0</v>
      </c>
    </row>
    <row r="248" spans="1:6">
      <c r="A248" s="5"/>
      <c r="B248" s="6"/>
      <c r="C248" s="7"/>
      <c r="D248" s="8"/>
      <c r="E248" s="8"/>
      <c r="F248" s="32"/>
    </row>
    <row r="249" spans="1:6">
      <c r="B249" s="2"/>
    </row>
    <row r="250" spans="1:6" s="13" customFormat="1">
      <c r="A250" s="9"/>
      <c r="B250" s="10" t="s">
        <v>132</v>
      </c>
      <c r="C250" s="11"/>
      <c r="D250" s="12"/>
      <c r="E250" s="12"/>
      <c r="F250" s="31">
        <f>SUM(F247)</f>
        <v>0</v>
      </c>
    </row>
    <row r="251" spans="1:6" s="13" customFormat="1">
      <c r="A251" s="15"/>
      <c r="B251" s="16"/>
      <c r="C251" s="17"/>
      <c r="D251" s="18"/>
      <c r="E251" s="18"/>
      <c r="F251" s="34"/>
    </row>
    <row r="252" spans="1:6" s="13" customFormat="1">
      <c r="A252" s="9"/>
      <c r="B252" s="10"/>
      <c r="C252" s="11"/>
      <c r="D252" s="12"/>
      <c r="E252" s="12"/>
      <c r="F252" s="31"/>
    </row>
    <row r="254" spans="1:6" s="13" customFormat="1">
      <c r="A254" s="9" t="s">
        <v>133</v>
      </c>
      <c r="B254" s="26" t="s">
        <v>135</v>
      </c>
      <c r="C254" s="27"/>
      <c r="D254" s="12"/>
      <c r="E254" s="12"/>
      <c r="F254" s="31"/>
    </row>
    <row r="256" spans="1:6" ht="120">
      <c r="A256" s="1" t="s">
        <v>3</v>
      </c>
      <c r="B256" s="1" t="s">
        <v>134</v>
      </c>
      <c r="C256" s="3" t="s">
        <v>17</v>
      </c>
      <c r="D256" s="4">
        <v>16.600000000000001</v>
      </c>
      <c r="F256" s="30">
        <f>D256*E256</f>
        <v>0</v>
      </c>
    </row>
    <row r="257" spans="1:6" ht="120">
      <c r="A257" s="1" t="s">
        <v>1</v>
      </c>
      <c r="B257" s="1" t="s">
        <v>136</v>
      </c>
      <c r="C257" s="3" t="s">
        <v>17</v>
      </c>
      <c r="D257" s="4">
        <v>69</v>
      </c>
      <c r="F257" s="30">
        <f>D257*E257</f>
        <v>0</v>
      </c>
    </row>
    <row r="258" spans="1:6" ht="75">
      <c r="A258" s="1" t="s">
        <v>18</v>
      </c>
      <c r="B258" s="1" t="s">
        <v>137</v>
      </c>
      <c r="C258" s="3" t="s">
        <v>17</v>
      </c>
      <c r="D258" s="4">
        <v>85.6</v>
      </c>
      <c r="F258" s="30">
        <f>D258*E258</f>
        <v>0</v>
      </c>
    </row>
    <row r="259" spans="1:6">
      <c r="A259" s="5"/>
      <c r="B259" s="6"/>
      <c r="C259" s="7"/>
      <c r="D259" s="8"/>
      <c r="E259" s="8"/>
      <c r="F259" s="32"/>
    </row>
    <row r="260" spans="1:6">
      <c r="B260" s="2"/>
    </row>
    <row r="261" spans="1:6" s="13" customFormat="1">
      <c r="A261" s="9"/>
      <c r="B261" s="10" t="s">
        <v>138</v>
      </c>
      <c r="C261" s="11"/>
      <c r="D261" s="12"/>
      <c r="E261" s="12"/>
      <c r="F261" s="31">
        <f>SUM(F258)</f>
        <v>0</v>
      </c>
    </row>
    <row r="262" spans="1:6" s="13" customFormat="1">
      <c r="A262" s="15"/>
      <c r="B262" s="16"/>
      <c r="C262" s="17"/>
      <c r="D262" s="18"/>
      <c r="E262" s="18"/>
      <c r="F262" s="34"/>
    </row>
    <row r="263" spans="1:6" s="13" customFormat="1">
      <c r="A263" s="9"/>
      <c r="B263" s="10"/>
      <c r="C263" s="11"/>
      <c r="D263" s="12"/>
      <c r="E263" s="12"/>
      <c r="F263" s="31"/>
    </row>
    <row r="264" spans="1:6">
      <c r="B264" s="9" t="s">
        <v>139</v>
      </c>
    </row>
    <row r="265" spans="1:6" ht="60">
      <c r="B265" s="1" t="s">
        <v>140</v>
      </c>
    </row>
    <row r="266" spans="1:6" ht="60">
      <c r="B266" s="1" t="s">
        <v>141</v>
      </c>
    </row>
    <row r="269" spans="1:6" s="13" customFormat="1">
      <c r="A269" s="9" t="s">
        <v>142</v>
      </c>
      <c r="B269" s="26" t="s">
        <v>148</v>
      </c>
      <c r="C269" s="27"/>
      <c r="D269" s="12"/>
      <c r="E269" s="12"/>
      <c r="F269" s="31"/>
    </row>
    <row r="271" spans="1:6" ht="165">
      <c r="A271" s="1" t="s">
        <v>3</v>
      </c>
      <c r="B271" s="1" t="s">
        <v>149</v>
      </c>
      <c r="C271" s="3" t="s">
        <v>17</v>
      </c>
      <c r="D271" s="4">
        <f>250-160</f>
        <v>90</v>
      </c>
      <c r="F271" s="30">
        <f>D271*E271</f>
        <v>0</v>
      </c>
    </row>
    <row r="272" spans="1:6" ht="180">
      <c r="A272" s="1" t="s">
        <v>1</v>
      </c>
      <c r="B272" s="1" t="s">
        <v>150</v>
      </c>
      <c r="C272" s="3" t="s">
        <v>17</v>
      </c>
      <c r="D272" s="4">
        <v>63</v>
      </c>
      <c r="F272" s="30">
        <f>D272*E272</f>
        <v>0</v>
      </c>
    </row>
    <row r="273" spans="1:6" ht="150">
      <c r="A273" s="1" t="s">
        <v>18</v>
      </c>
      <c r="B273" s="1" t="s">
        <v>151</v>
      </c>
      <c r="C273" s="3" t="s">
        <v>17</v>
      </c>
      <c r="D273" s="4">
        <v>95</v>
      </c>
      <c r="F273" s="30">
        <f>D273*E273</f>
        <v>0</v>
      </c>
    </row>
    <row r="274" spans="1:6" ht="75">
      <c r="A274" s="1" t="s">
        <v>152</v>
      </c>
      <c r="B274" s="1" t="s">
        <v>153</v>
      </c>
      <c r="C274" s="3" t="s">
        <v>17</v>
      </c>
      <c r="D274" s="4">
        <v>28</v>
      </c>
      <c r="F274" s="30">
        <f>D274*E274</f>
        <v>0</v>
      </c>
    </row>
    <row r="275" spans="1:6">
      <c r="A275" s="5"/>
      <c r="B275" s="6"/>
      <c r="C275" s="7"/>
      <c r="D275" s="8"/>
      <c r="E275" s="8"/>
      <c r="F275" s="32"/>
    </row>
    <row r="276" spans="1:6">
      <c r="B276" s="2"/>
    </row>
    <row r="277" spans="1:6" s="13" customFormat="1">
      <c r="A277" s="9"/>
      <c r="B277" s="10" t="s">
        <v>154</v>
      </c>
      <c r="C277" s="11"/>
      <c r="D277" s="12"/>
      <c r="E277" s="12"/>
      <c r="F277" s="31">
        <f>SUM(F271:F274)</f>
        <v>0</v>
      </c>
    </row>
    <row r="278" spans="1:6" s="13" customFormat="1">
      <c r="A278" s="15"/>
      <c r="B278" s="16"/>
      <c r="C278" s="17"/>
      <c r="D278" s="18"/>
      <c r="E278" s="18"/>
      <c r="F278" s="34"/>
    </row>
    <row r="279" spans="1:6" s="13" customFormat="1">
      <c r="A279" s="9"/>
      <c r="B279" s="10"/>
      <c r="C279" s="11"/>
      <c r="D279" s="12"/>
      <c r="E279" s="12"/>
      <c r="F279" s="31"/>
    </row>
    <row r="281" spans="1:6" s="13" customFormat="1">
      <c r="A281" s="9" t="s">
        <v>147</v>
      </c>
      <c r="B281" s="62" t="s">
        <v>143</v>
      </c>
      <c r="C281" s="63"/>
      <c r="D281" s="12"/>
      <c r="E281" s="12"/>
      <c r="F281" s="31"/>
    </row>
    <row r="283" spans="1:6" ht="75">
      <c r="A283" s="1" t="s">
        <v>3</v>
      </c>
      <c r="B283" s="1" t="s">
        <v>144</v>
      </c>
      <c r="C283" s="3" t="s">
        <v>17</v>
      </c>
      <c r="D283" s="4">
        <v>218</v>
      </c>
      <c r="F283" s="30">
        <f>D283*E283</f>
        <v>0</v>
      </c>
    </row>
    <row r="284" spans="1:6" ht="60">
      <c r="A284" s="1" t="s">
        <v>1</v>
      </c>
      <c r="B284" s="1" t="s">
        <v>145</v>
      </c>
      <c r="C284" s="3" t="s">
        <v>17</v>
      </c>
      <c r="D284" s="4">
        <v>860</v>
      </c>
      <c r="F284" s="30">
        <f>D284*E284</f>
        <v>0</v>
      </c>
    </row>
    <row r="285" spans="1:6">
      <c r="A285" s="5"/>
      <c r="B285" s="6"/>
      <c r="C285" s="7"/>
      <c r="D285" s="8"/>
      <c r="E285" s="8"/>
      <c r="F285" s="32"/>
    </row>
    <row r="286" spans="1:6">
      <c r="B286" s="2"/>
    </row>
    <row r="287" spans="1:6" s="13" customFormat="1">
      <c r="A287" s="9"/>
      <c r="B287" s="10" t="s">
        <v>146</v>
      </c>
      <c r="C287" s="11"/>
      <c r="D287" s="12"/>
      <c r="E287" s="12"/>
      <c r="F287" s="31">
        <f>SUM(F283:F284)</f>
        <v>0</v>
      </c>
    </row>
    <row r="288" spans="1:6" s="13" customFormat="1">
      <c r="A288" s="15"/>
      <c r="B288" s="16"/>
      <c r="C288" s="17"/>
      <c r="D288" s="18"/>
      <c r="E288" s="18"/>
      <c r="F288" s="34"/>
    </row>
    <row r="289" spans="1:6" s="13" customFormat="1">
      <c r="A289" s="9"/>
      <c r="B289" s="10"/>
      <c r="C289" s="11"/>
      <c r="D289" s="12"/>
      <c r="E289" s="12"/>
      <c r="F289" s="31"/>
    </row>
    <row r="291" spans="1:6" s="13" customFormat="1">
      <c r="A291" s="9" t="s">
        <v>163</v>
      </c>
      <c r="B291" s="26" t="s">
        <v>164</v>
      </c>
      <c r="C291" s="27"/>
      <c r="D291" s="12"/>
      <c r="E291" s="12"/>
      <c r="F291" s="31"/>
    </row>
    <row r="293" spans="1:6" ht="105">
      <c r="A293" s="1" t="s">
        <v>3</v>
      </c>
      <c r="B293" s="25" t="s">
        <v>165</v>
      </c>
      <c r="C293" s="3" t="s">
        <v>57</v>
      </c>
      <c r="D293" s="4">
        <v>3530</v>
      </c>
      <c r="F293" s="30">
        <f>D293*E293</f>
        <v>0</v>
      </c>
    </row>
    <row r="294" spans="1:6">
      <c r="A294" s="5"/>
      <c r="B294" s="6"/>
      <c r="C294" s="7"/>
      <c r="D294" s="8"/>
      <c r="E294" s="8"/>
      <c r="F294" s="32"/>
    </row>
    <row r="295" spans="1:6">
      <c r="B295" s="2"/>
    </row>
    <row r="296" spans="1:6" s="13" customFormat="1">
      <c r="A296" s="9"/>
      <c r="B296" s="10" t="s">
        <v>166</v>
      </c>
      <c r="C296" s="11"/>
      <c r="D296" s="12"/>
      <c r="E296" s="12"/>
      <c r="F296" s="31">
        <f>SUM(F293)</f>
        <v>0</v>
      </c>
    </row>
    <row r="297" spans="1:6" s="13" customFormat="1">
      <c r="A297" s="15"/>
      <c r="B297" s="16"/>
      <c r="C297" s="17"/>
      <c r="D297" s="18"/>
      <c r="E297" s="18"/>
      <c r="F297" s="34"/>
    </row>
    <row r="298" spans="1:6" s="13" customFormat="1">
      <c r="A298" s="9"/>
      <c r="B298" s="10"/>
      <c r="C298" s="11"/>
      <c r="D298" s="12"/>
      <c r="E298" s="12"/>
      <c r="F298" s="31"/>
    </row>
  </sheetData>
  <mergeCells count="2">
    <mergeCell ref="B281:C281"/>
    <mergeCell ref="B2:C2"/>
  </mergeCells>
  <phoneticPr fontId="9" type="noConversion"/>
  <pageMargins left="0.7" right="0.7" top="0.75" bottom="0.75" header="0.3" footer="0.3"/>
  <pageSetup paperSize="9" scale="95" orientation="portrait" r:id="rId1"/>
  <rowBreaks count="10" manualBreakCount="10">
    <brk id="37" max="16383" man="1"/>
    <brk id="76" max="16383" man="1"/>
    <brk id="130" max="5" man="1"/>
    <brk id="147" max="5" man="1"/>
    <brk id="170" max="16383" man="1"/>
    <brk id="213" max="16383" man="1"/>
    <brk id="232" max="16383" man="1"/>
    <brk id="253" max="16383" man="1"/>
    <brk id="268" max="16383" man="1"/>
    <brk id="2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POPIS - prizidek šole</vt:lpstr>
    </vt:vector>
  </TitlesOfParts>
  <Company>esplanada d.o.o.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esplanada</dc:creator>
  <cp:lastModifiedBy>polajzar</cp:lastModifiedBy>
  <cp:lastPrinted>2013-07-26T08:23:58Z</cp:lastPrinted>
  <dcterms:created xsi:type="dcterms:W3CDTF">2013-06-21T12:06:42Z</dcterms:created>
  <dcterms:modified xsi:type="dcterms:W3CDTF">2013-07-26T08:24:51Z</dcterms:modified>
</cp:coreProperties>
</file>