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55" yWindow="75" windowWidth="14505" windowHeight="11310" firstSheet="1" activeTab="1"/>
  </bookViews>
  <sheets>
    <sheet name="popis" sheetId="8" state="hidden" r:id="rId1"/>
    <sheet name="popis-ocena investicije" sheetId="3" r:id="rId2"/>
  </sheets>
  <definedNames>
    <definedName name="_xlnm.Print_Area" localSheetId="0">popis!$A$1:$F$384</definedName>
    <definedName name="_xlnm.Print_Area" localSheetId="1">'popis-ocena investicije'!$A$1:$G$333</definedName>
    <definedName name="_xlnm.Print_Titles" localSheetId="0">popis!$1:$4</definedName>
    <definedName name="_xlnm.Print_Titles" localSheetId="1">'popis-ocena investicije'!$1:$4</definedName>
  </definedNames>
  <calcPr calcId="114210" fullCalcOnLoad="1"/>
</workbook>
</file>

<file path=xl/calcChain.xml><?xml version="1.0" encoding="utf-8"?>
<calcChain xmlns="http://schemas.openxmlformats.org/spreadsheetml/2006/main">
  <c r="F258" i="3"/>
  <c r="F261"/>
  <c r="F263"/>
  <c r="F39"/>
  <c r="F269"/>
  <c r="F272"/>
  <c r="F275"/>
  <c r="F276"/>
  <c r="F279"/>
  <c r="F281"/>
  <c r="F40"/>
  <c r="F42"/>
  <c r="F323"/>
  <c r="F326"/>
  <c r="F57"/>
  <c r="F60"/>
  <c r="F65"/>
  <c r="F94"/>
  <c r="F97"/>
  <c r="F21"/>
  <c r="F23"/>
  <c r="F116"/>
  <c r="F121"/>
  <c r="F124"/>
  <c r="F129"/>
  <c r="F130"/>
  <c r="F133"/>
  <c r="F141"/>
  <c r="F29"/>
  <c r="F165"/>
  <c r="D186"/>
  <c r="F186"/>
  <c r="F191"/>
  <c r="F193"/>
  <c r="F30"/>
  <c r="F211"/>
  <c r="D226"/>
  <c r="F226"/>
  <c r="F229"/>
  <c r="F31"/>
  <c r="F241"/>
  <c r="F246"/>
  <c r="F32"/>
  <c r="F33"/>
  <c r="F35"/>
  <c r="F44"/>
  <c r="F62"/>
  <c r="F68"/>
  <c r="F71"/>
  <c r="F73"/>
  <c r="F75"/>
  <c r="F77"/>
  <c r="F64"/>
  <c r="F88"/>
  <c r="F299"/>
  <c r="F379" i="8"/>
  <c r="F382"/>
  <c r="F49"/>
  <c r="F370"/>
  <c r="F373"/>
  <c r="F48"/>
  <c r="F359"/>
  <c r="F357"/>
  <c r="F353"/>
  <c r="F351"/>
  <c r="F349"/>
  <c r="F347"/>
  <c r="F345"/>
  <c r="F343"/>
  <c r="F339"/>
  <c r="F336"/>
  <c r="F327"/>
  <c r="F324"/>
  <c r="F321"/>
  <c r="F319"/>
  <c r="F315"/>
  <c r="G307"/>
  <c r="G310"/>
  <c r="F306"/>
  <c r="F303"/>
  <c r="F300"/>
  <c r="F297"/>
  <c r="F294"/>
  <c r="F291"/>
  <c r="F283"/>
  <c r="G281"/>
  <c r="G275"/>
  <c r="F274"/>
  <c r="F269"/>
  <c r="F264"/>
  <c r="F254"/>
  <c r="F243"/>
  <c r="G233"/>
  <c r="F232"/>
  <c r="F230"/>
  <c r="F229"/>
  <c r="F228"/>
  <c r="F227"/>
  <c r="F226"/>
  <c r="F225"/>
  <c r="F224"/>
  <c r="F218"/>
  <c r="F216"/>
  <c r="F215"/>
  <c r="F214"/>
  <c r="F213"/>
  <c r="F212"/>
  <c r="G201"/>
  <c r="F200"/>
  <c r="F198"/>
  <c r="F194"/>
  <c r="F191"/>
  <c r="F188"/>
  <c r="F185"/>
  <c r="F180"/>
  <c r="F178"/>
  <c r="F177"/>
  <c r="F176"/>
  <c r="F175"/>
  <c r="F174"/>
  <c r="F173"/>
  <c r="F172"/>
  <c r="F171"/>
  <c r="F170"/>
  <c r="F169"/>
  <c r="F168"/>
  <c r="F167"/>
  <c r="F166"/>
  <c r="F160"/>
  <c r="F158"/>
  <c r="F157"/>
  <c r="F156"/>
  <c r="F155"/>
  <c r="F151"/>
  <c r="F148"/>
  <c r="G138"/>
  <c r="F137"/>
  <c r="F132"/>
  <c r="F129"/>
  <c r="F124"/>
  <c r="F119"/>
  <c r="F114"/>
  <c r="F109"/>
  <c r="F87"/>
  <c r="F90"/>
  <c r="F21"/>
  <c r="F78"/>
  <c r="F75"/>
  <c r="F33"/>
  <c r="G264" i="3"/>
  <c r="G244"/>
  <c r="G227"/>
  <c r="F51" i="8"/>
  <c r="F362"/>
  <c r="F40"/>
  <c r="F309"/>
  <c r="F39"/>
  <c r="F277"/>
  <c r="F32"/>
  <c r="F235"/>
  <c r="F31"/>
  <c r="F203"/>
  <c r="F30"/>
  <c r="F140"/>
  <c r="F29"/>
  <c r="F81"/>
  <c r="F20"/>
  <c r="F23"/>
  <c r="F42"/>
  <c r="F35"/>
  <c r="F44"/>
  <c r="F59"/>
  <c r="F61"/>
  <c r="F63"/>
  <c r="F53"/>
  <c r="F55"/>
  <c r="F57"/>
  <c r="F315" i="3"/>
</calcChain>
</file>

<file path=xl/sharedStrings.xml><?xml version="1.0" encoding="utf-8"?>
<sst xmlns="http://schemas.openxmlformats.org/spreadsheetml/2006/main" count="664" uniqueCount="272">
  <si>
    <t xml:space="preserve">                                                                                                                                                                                  POSTAVKA</t>
  </si>
  <si>
    <t>ENOTA</t>
  </si>
  <si>
    <t>KOLIČINA</t>
  </si>
  <si>
    <t>CENA</t>
  </si>
  <si>
    <t>kom</t>
  </si>
  <si>
    <t>REKAPITULACIJA</t>
  </si>
  <si>
    <t>III.</t>
  </si>
  <si>
    <t>IV.</t>
  </si>
  <si>
    <t>V.</t>
  </si>
  <si>
    <t>I.</t>
  </si>
  <si>
    <t>II.</t>
  </si>
  <si>
    <t>DDV  20%</t>
  </si>
  <si>
    <t>SKUPAJ</t>
  </si>
  <si>
    <t>1.</t>
  </si>
  <si>
    <t>2.</t>
  </si>
  <si>
    <t>3.</t>
  </si>
  <si>
    <t>4.</t>
  </si>
  <si>
    <t>5.</t>
  </si>
  <si>
    <t xml:space="preserve">uporabljati je potrebno materiale, ki ustrezajo veljavnim predpisom in standardom; </t>
  </si>
  <si>
    <t>izmere in obračun je potrebno izdelati skladno z gradbenimi normami in uzancami;</t>
  </si>
  <si>
    <t>pri izvedbi je potrebno upoštevati določila pravil stroke obvezno tudi zahteve</t>
  </si>
  <si>
    <t>cena v EUR</t>
  </si>
  <si>
    <t>SKUPAJ RUŠITVENA DELA</t>
  </si>
  <si>
    <t>RUŠITVENA DELA</t>
  </si>
  <si>
    <t xml:space="preserve">m² </t>
  </si>
  <si>
    <t>PROJEKTNA DOKUMENTACIJA IN NADZOR</t>
  </si>
  <si>
    <t>Gradbeni nadzor</t>
  </si>
  <si>
    <t>A.</t>
  </si>
  <si>
    <t>B.</t>
  </si>
  <si>
    <t>C.</t>
  </si>
  <si>
    <t>iz varstva pri delu!</t>
  </si>
  <si>
    <t>C</t>
  </si>
  <si>
    <t>KROVSKO KLEPARSKA DELA</t>
  </si>
  <si>
    <t>INŠTALACIJSKA DELA</t>
  </si>
  <si>
    <t>SKUPAJ INŠTALACIJSKA DELA</t>
  </si>
  <si>
    <t>SKUPAJ:  A + B + C</t>
  </si>
  <si>
    <t>Izdelava energetskih študij, eleboratov, izkazov in analiz upravičenosti investicije</t>
  </si>
  <si>
    <t>Nosilna strešna konstrukcija je obstoječa</t>
  </si>
  <si>
    <t>Upoštevati osnovno zaščito proti insektom vseh lesenih delov strehe; vidni deli napuščev so skoblani; preveriti stanje obstoječih materialov in jih v primeru, da je stanje ustrezno ponovno uporabiti</t>
  </si>
  <si>
    <t>kos</t>
  </si>
  <si>
    <t>SKUPAJ KROVSKO KLEPARSKA DELA</t>
  </si>
  <si>
    <t>STROJNE INŠTALACIJE IN OPREMA</t>
  </si>
  <si>
    <t>SKUPAJ STROJNE INŠTALACIJE IN OPREMA</t>
  </si>
  <si>
    <t>CENA/ENOTA</t>
  </si>
  <si>
    <r>
      <rPr>
        <b/>
        <sz val="10"/>
        <rFont val="ChaletOffice"/>
        <charset val="238"/>
      </rPr>
      <t>OBJEKT :</t>
    </r>
    <r>
      <rPr>
        <sz val="10"/>
        <rFont val="ChaletOffice"/>
        <charset val="238"/>
      </rPr>
      <t xml:space="preserve"> OŠ MOKRONOG - ENERGETSKA SANACIJA</t>
    </r>
  </si>
  <si>
    <r>
      <rPr>
        <b/>
        <sz val="10"/>
        <rFont val="ChaletOffice"/>
        <charset val="238"/>
      </rPr>
      <t>INVESTITOR:</t>
    </r>
    <r>
      <rPr>
        <sz val="10"/>
        <rFont val="ChaletOffice"/>
        <charset val="238"/>
      </rPr>
      <t xml:space="preserve">  OBČINA MOKRONOG - TREBELNO, Pod gradom 2, 8230 Mokronog</t>
    </r>
  </si>
  <si>
    <t>Vse dimenzije in količine je potrebno preveriti na objektu.</t>
  </si>
  <si>
    <t>Odstranitev obstoječe opečne kritine z odvozom.</t>
  </si>
  <si>
    <t>Demontaža obstoječih lesenih letev in folije - sekundarne kritine z odvozom na komunalno deponijo.</t>
  </si>
  <si>
    <r>
      <t>m</t>
    </r>
    <r>
      <rPr>
        <sz val="10"/>
        <rFont val="Trebuchet MS"/>
        <family val="2"/>
        <charset val="238"/>
      </rPr>
      <t>¹</t>
    </r>
  </si>
  <si>
    <t>deskanje 2,4 cm</t>
  </si>
  <si>
    <t>vzdolžne distančne letve dim. 5/8 cm,</t>
  </si>
  <si>
    <t>paropropustna folija 150 g/m²</t>
  </si>
  <si>
    <t>prečne letve kritine dim. 5/4 cm (razmak glede na naklon in vrsto kritine),</t>
  </si>
  <si>
    <t>Dobava materialov in izdelava rekonstrukcije strehe v naslednji sestavi:</t>
  </si>
  <si>
    <t>Dobava in montaža opečne strešne kritine (kot Tondach Fidelio - engobiran ali podobno).</t>
  </si>
  <si>
    <t>Dobava in montaža ostalih standardnih strešnih elementov (glede na izbrano kritino), vključno s pripadajočim pritrdilnim materialom.</t>
  </si>
  <si>
    <t>slemenjaki</t>
  </si>
  <si>
    <t>a.</t>
  </si>
  <si>
    <t>b.</t>
  </si>
  <si>
    <t>c.</t>
  </si>
  <si>
    <t>d.</t>
  </si>
  <si>
    <t>snegolovi</t>
  </si>
  <si>
    <t>aeroslemenski elementi</t>
  </si>
  <si>
    <t>zračniki</t>
  </si>
  <si>
    <t>e.</t>
  </si>
  <si>
    <t>kapna rešetka - glavnik</t>
  </si>
  <si>
    <t>f.</t>
  </si>
  <si>
    <t>prezračevalni trak v kapi</t>
  </si>
  <si>
    <t>Demontaža obstoječih svetlobnih kupol dim 100 x 100 cm z odvozom na komunalno deponijo.</t>
  </si>
  <si>
    <t>Demontaža obstoječih svetlobnih kupol dim 80 x 80 cm z odvozom na komunalno deponijo.</t>
  </si>
  <si>
    <t>Dobava in montaža dvoslojnih svetlobnih kupol dim 100/100.</t>
  </si>
  <si>
    <t>Dobava in montaža dvoslojnih svetlobnih kupol dim 80/80.</t>
  </si>
  <si>
    <t>Izdelava prebojev v leseni fasadi s čelnih strani, dobava in montaža prezračevalnih rešetk dim. 80/120 cm.</t>
  </si>
  <si>
    <t>Dobava in montaža kleparskih elementov iz pocinkane in obarvane pločevine deb. 0,6 mm.</t>
  </si>
  <si>
    <t>čelne obrobe r.š. 500 mm</t>
  </si>
  <si>
    <t>zaključna obroba ventilatorja 50/50 cm</t>
  </si>
  <si>
    <t>zaključna obroba svetlobnih kupol dim. 100/100 cm</t>
  </si>
  <si>
    <t>zaključna obroba svetlobnih kupol dim. 80/80 cm</t>
  </si>
  <si>
    <t>Dobava in montaža PVC membranske folije (Sikaplan ali pd.) za oblačenje sredinskih žlot r.š. 1600 mm, komplet z ločilnim slojem filca.</t>
  </si>
  <si>
    <t>Dobava in montaža odtočnih kotličkov (Sika) fi 125 mm, komplet z varjenjem na PVC membransko folijo.</t>
  </si>
  <si>
    <t>žlebovi r.š. 500 mm s kljukami in pritrdilnim materialom</t>
  </si>
  <si>
    <t>Dobava in montaža žlebov in odtočnih cevi iz pocinkane barvane pločevine debeline 0,6 mm</t>
  </si>
  <si>
    <t>Odstranitev lesenega fasadnega opaža iz smrekovih desk, vključno s podkonstrukcijo. Obračun po površini opaža.</t>
  </si>
  <si>
    <t>odtočne vertikalne cevi fi 120 mm z objemkami, komplet z fazonskimi deli, pritrdilnim materialom, zaščito pred udarci na višini do 2,00 m nad terenom ter izvedbo priključkov na obstoječe peskolove.</t>
  </si>
  <si>
    <t>Dobava in izdelava toplotno izolacijske fasade v sestavi: premaz za uničevanje alg in plesni,  sanacijska mikroarmirana izravnalna masa s stekleno mrežico, kamena volna, lamele debeline 16 cm (kot naprimer Knauf lamela FPPL), fasadna malta z mrežico, silikonsko-silikatni zaključni omet. Upoštevati sidranje lamel, obdelavo špalet in ostalih zaključkov z uporabo tipskih vogalnih in tesnilnih elementov in izvedbo cokla v višini 50 cm iz ekstrudiranega polistirena.</t>
  </si>
  <si>
    <t>Dobava in montaža strelovodne napeljave iz Al legirane žice fi 8 mm, komplet z inox nosilci ter ustreznimi meritvami po končanju del.</t>
  </si>
  <si>
    <t>kpl</t>
  </si>
  <si>
    <t>Obdelava svetlobnih kupol in premaz z lateksom.</t>
  </si>
  <si>
    <r>
      <t>Dobava in montaža toplotne izolacije kanalov svetlobnih kupol iz trde izolacije 10 cm in Alu folije, poraba izolacije cca 8,00 m</t>
    </r>
    <r>
      <rPr>
        <sz val="10"/>
        <rFont val="Calibri"/>
        <family val="2"/>
        <charset val="238"/>
      </rPr>
      <t>²</t>
    </r>
    <r>
      <rPr>
        <sz val="10"/>
        <rFont val="ChaletOffice"/>
        <charset val="238"/>
      </rPr>
      <t>/kupolo.</t>
    </r>
  </si>
  <si>
    <t>80/70 - enokrilno</t>
  </si>
  <si>
    <t>40/160 - fiksno</t>
  </si>
  <si>
    <t>60/160 - enokrilno</t>
  </si>
  <si>
    <t>95/160 - enokrilno</t>
  </si>
  <si>
    <t>120/160 - enokrilno</t>
  </si>
  <si>
    <t>120/160 - fiksno</t>
  </si>
  <si>
    <t>120/120 - enokrilno</t>
  </si>
  <si>
    <t>90/240 - balkonska vrata - enokrilna</t>
  </si>
  <si>
    <t>460/50 - fiksno</t>
  </si>
  <si>
    <t>120/210 - fiksno</t>
  </si>
  <si>
    <t>120/280 - fiksno</t>
  </si>
  <si>
    <t>120/280 - balkonska vrata - drsna</t>
  </si>
  <si>
    <t>90+50/200 - dvokrilna, z rešetko za prezračevanje</t>
  </si>
  <si>
    <t>80/200 - enokrilna, zastekljena</t>
  </si>
  <si>
    <t>90/200 - enokrilna, zastekljena</t>
  </si>
  <si>
    <t>80/235 - enokrilna, zastekljena</t>
  </si>
  <si>
    <t xml:space="preserve">80+60S/235 - enokrilna, zastekljena in s stransko svetlobo </t>
  </si>
  <si>
    <t>90+50/200+N - dvokrilna, z rešetko za prezračevanje z nadsv.</t>
  </si>
  <si>
    <t>Ureditev gradbišča, postavitev zaščitne ograje, gradbiščne table, označbe, določitev  prostora za gradbiščne kontejnerje, postavitev žerjava oz. avtodvigala, skladiščenje novega in sortiranje odpadnega gradbenega materiala, prometna signalizacija, zaščita objektov in infrastrukture v neposredni bližini.</t>
  </si>
  <si>
    <t>Demontaža kleparskih elementov (odtočne cevi, zidne obrobe ipd.) in odvoz na komunalno deponijo.</t>
  </si>
  <si>
    <t>Odstranitev nadstreškov in ostalih konstrukcij, ki predstavljajo toplotne mostove in jih je potrebno zaradi zagotavljanja čim večje kompaktnosti stavbnega ovoja odstraniti. Upoštevati morebitno žaganje betonskih konstrukcij do debeline 25 cm, demontažo, transport ter skladiščenje na gradbišču in odvoz na trajno deponijo v oddaljenosti do 10 km. Obračun po tekočem metru.</t>
  </si>
  <si>
    <t>Dobava in vgradnja materialov za izdelavo poševnega stropa s toplotno izolacijo v sestavi:</t>
  </si>
  <si>
    <t>Toplotna izolacija na pocinkani podkonstrukciji v debelini 15 cm</t>
  </si>
  <si>
    <t>Toplotna izloacija med nosilno strešno konstrukcijo v debelini 15 cm</t>
  </si>
  <si>
    <t>Parna zapora</t>
  </si>
  <si>
    <t>Mavčno-kartonska obloga 1,25 cm</t>
  </si>
  <si>
    <t>Toplotna izolacija je iz kamene volne</t>
  </si>
  <si>
    <t>Dobava in vgradnja materialov za izdelavo dvojne mavčno-kartonske obloge obodnih sten objekta telovadnice na pocinkani podkonstrukciji s toplotno izolacijo iz kamene volne v debelini 16 cm vključno z ojačitvami okrog odprtin in vogalov.</t>
  </si>
  <si>
    <t>V ceno vključeno tudi kitanje in bandažiranje stikov.</t>
  </si>
  <si>
    <t>Izdelava prebojev v montažnih zunanjih stenah (telovadnice) različnih velikosti za vgradnjo oken (glej fasade v načrtu arhitekture), vključno s sortiranjem odpadnega materiala, nakladanjem in odvozom materiala na trajno deponijo v oddaljenosti do 10 km. Obračun po površini.</t>
  </si>
  <si>
    <t>80/80 - enokrilno</t>
  </si>
  <si>
    <t>Odstranitev zunanjega stavbnega pohištva (oken) na objektu, vključno s sortiranjem in odvozom na trajno deponijo v oddaljenosti do 10 km. Obračun po m² stavbnega pohištva.</t>
  </si>
  <si>
    <t>Dobava in montaža zidnih obrob iz pocinkane in obarvane pločevine deb. 0,6 mm, r.š. 500 mm.</t>
  </si>
  <si>
    <t>Odstranitev zunanjega stavbnega pohištva (vrat) na objektu, vključno s sortiranjem in odvozom na trajno deponijo v oddaljenosti do 10 km. Obračun po m² stavbnega pohištva.</t>
  </si>
  <si>
    <t>2*135/270 - garažna dvokrilna, z rešetko za prezračevanje</t>
  </si>
  <si>
    <t>80+30/200 - dvokrilna, zastekljena</t>
  </si>
  <si>
    <t>PODSTREŠJE</t>
  </si>
  <si>
    <t>OKNA NA LUPINI STAVBE</t>
  </si>
  <si>
    <t>SKUPAJ OKNA NA LUPINI STAVBE</t>
  </si>
  <si>
    <t>VRATA NA LUPINI STAVBE</t>
  </si>
  <si>
    <t>SKUPAJ VRATA NA LUPINI STAVBE</t>
  </si>
  <si>
    <t>Bandažiranje, kitanje in beljenje stropov.</t>
  </si>
  <si>
    <t>Bandažiranje, kitanje in beljenje sten. V ceno zajeti tudi kotniki za ojačitev vogalov, stikov sten ipd.</t>
  </si>
  <si>
    <t>SKUPAJ PODSTREŠJE</t>
  </si>
  <si>
    <t xml:space="preserve">Dela je izvajti skladno s projektno dokumentacijo in po pravilih stroke; </t>
  </si>
  <si>
    <t>B.1</t>
  </si>
  <si>
    <t>B.2</t>
  </si>
  <si>
    <t>OSTALA ('neupravičena') GRADBENO OBRTNIŠKA DELA</t>
  </si>
  <si>
    <t>Demontaža poškodovanega stropa (na mestih zamakanja), sortiranje odpadnega materiala in odvoz.</t>
  </si>
  <si>
    <t>Montaža suhomontažnega stropa deb. 15 cm na poškodovanih mestih v sestavi:</t>
  </si>
  <si>
    <t>Slepi opaž iz desk 18 mm</t>
  </si>
  <si>
    <t>Mavčno-kartonska obloga 2 x 1,25 cm</t>
  </si>
  <si>
    <t>Toplotna izolacija v debelini 10 cm med nosilno stropno konstrukcijo</t>
  </si>
  <si>
    <t>Nosilna stropna konstrukcija je obstoječa</t>
  </si>
  <si>
    <t>II.1 Rušitvena dela</t>
  </si>
  <si>
    <t>II.3 Krovsko kleparska dela</t>
  </si>
  <si>
    <t>III.1 Rušitvena dela</t>
  </si>
  <si>
    <t>IV.1 Rušitvena dela</t>
  </si>
  <si>
    <t>Slovenska vas, avgust 2012</t>
  </si>
  <si>
    <r>
      <t xml:space="preserve">Izdelava, dobava in montaža vhodnih in garažnih vrat ter vetrolovov po RAL sistemu, izdelanih iz kvalitetnih Alu profilov s prekinjenim toplotnim mostom. Zasteklitev iz varnostnega stekla. </t>
    </r>
    <r>
      <rPr>
        <sz val="10"/>
        <color indexed="8"/>
        <rFont val="ChaletOffice"/>
        <charset val="238"/>
      </rPr>
      <t xml:space="preserve">Vrata opremljena z okovjem z masivnimi tečaji in varnostnim cilindričnim vložkom, upoštevati vse potrebne zaključke in prilagoditve. Obračun po m² stavbnega pohištva. </t>
    </r>
    <r>
      <rPr>
        <b/>
        <i/>
        <u/>
        <sz val="10"/>
        <color indexed="8"/>
        <rFont val="ChaletOffice"/>
        <charset val="238"/>
      </rPr>
      <t>OPOMBA: Vse mere obvezno preveriti na objektu!</t>
    </r>
  </si>
  <si>
    <r>
      <t xml:space="preserve">Dobava in vgradnja opreme za povezavo tople vode iz kotlovnice športne dvorane v kotlovnico šole oz. vrtca. </t>
    </r>
    <r>
      <rPr>
        <b/>
        <sz val="10"/>
        <rFont val="ChaletOffice"/>
        <charset val="238"/>
      </rPr>
      <t>Podroben popis glej v načrtu strojnih inštalacij in opreme!</t>
    </r>
  </si>
  <si>
    <t>SKUPAJ B.1</t>
  </si>
  <si>
    <t>SKUPAJ B.2</t>
  </si>
  <si>
    <r>
      <t>Izdelava, dobava in montaža oken po RAL sistemu, izdelanih iz kvalitetnih PVC</t>
    </r>
    <r>
      <rPr>
        <sz val="10"/>
        <rFont val="ChaletOffice"/>
        <charset val="238"/>
      </rPr>
      <t xml:space="preserve"> (ali enakovrednih lesenih)</t>
    </r>
    <r>
      <rPr>
        <sz val="10"/>
        <color indexed="8"/>
        <rFont val="ChaletOffice"/>
        <charset val="238"/>
      </rPr>
      <t xml:space="preserve"> profilov s prekinjenim toplotnim mostom. Troslojna zasteklitev z izolacijskim steklom Ug = 0,6 W/m</t>
    </r>
    <r>
      <rPr>
        <sz val="10"/>
        <rFont val="Calibri"/>
        <family val="2"/>
        <charset val="238"/>
      </rPr>
      <t>²</t>
    </r>
    <r>
      <rPr>
        <sz val="10"/>
        <rFont val="ChaletOffice"/>
        <charset val="238"/>
      </rPr>
      <t>K, Uw = 0,90 W/m²K. Steklo brez efekta refleksa. Na zunanji strani vgrajene alu žaluzije (rolete), širina lamele 60 mm, z omarico, ročno upravljanje, zunaja Alu i</t>
    </r>
    <r>
      <rPr>
        <sz val="10"/>
        <color indexed="8"/>
        <rFont val="ChaletOffice"/>
        <charset val="238"/>
      </rPr>
      <t xml:space="preserve">n notranja PVC polica (vse upoštevati v ceni). Okna opremljena s kvalitetnim okovjem, tesnili, vsemi zaključki in prilagoditvami. Del oken opremljen z mikroprezračevalnim sistemom z rekuperacijo (kot naprimer MIKrovent). Obračun po m² stavbnega pohištva. </t>
    </r>
    <r>
      <rPr>
        <b/>
        <i/>
        <u/>
        <sz val="10"/>
        <color indexed="8"/>
        <rFont val="ChaletOffice"/>
        <charset val="238"/>
      </rPr>
      <t>OPOMBA: Vse mere obvezno preveriti na objektu!</t>
    </r>
  </si>
  <si>
    <t>POD</t>
  </si>
  <si>
    <t>SKUPAJ POD</t>
  </si>
  <si>
    <t>FASADA</t>
  </si>
  <si>
    <t>SKUPAJ FASADA</t>
  </si>
  <si>
    <r>
      <t>m</t>
    </r>
    <r>
      <rPr>
        <sz val="10"/>
        <color indexed="8"/>
        <rFont val="Trebuchet MS"/>
        <family val="2"/>
        <charset val="238"/>
      </rPr>
      <t>¹</t>
    </r>
  </si>
  <si>
    <t>Izdelava IDZ in PZI projektne dokumentacije</t>
  </si>
  <si>
    <t>A.1</t>
  </si>
  <si>
    <t>PROJEKTNA IN RAZPISNA DOKUMENTACIJA</t>
  </si>
  <si>
    <t>A.2</t>
  </si>
  <si>
    <t>GRADBENI IN PROJEKTANTSKI NADZOR</t>
  </si>
  <si>
    <t>SKUPAJ PROJEKTNA IN RAZPISNA DOKUMENTACIJA</t>
  </si>
  <si>
    <t>A.2.</t>
  </si>
  <si>
    <t>SKUPAJ GRADBENI IN PROJEKTANTSKI NADZOR</t>
  </si>
  <si>
    <t>SKUPAJ PROJEKTNA DOKUMENTACIJA IN NADZOR (A.1 + A.2)</t>
  </si>
  <si>
    <t>I.1 Pripravljalna dela</t>
  </si>
  <si>
    <t>I.2 Rušitvena dela</t>
  </si>
  <si>
    <t>I.3 Fasaderska dela</t>
  </si>
  <si>
    <t>I.4 Krovsko kleparska dela</t>
  </si>
  <si>
    <t>I.5 Suhomontažna dela</t>
  </si>
  <si>
    <t>I.6 Slikopleskarska dela</t>
  </si>
  <si>
    <t>II.2 Stavbno pohištvo - okna</t>
  </si>
  <si>
    <t>III.2 Stavbno pohištvo - vrata</t>
  </si>
  <si>
    <t>Dobava in vgradnja materialov za izdelavo dodatne toplotne izolacije stropov vrhnjih etaž iz mineralne volne v debelini 25 cm, vključno z dvojno leseno podkonstrukcijo, polaganjem paropropustne folije in pohodnih desk deb. 25 mm.</t>
  </si>
  <si>
    <t>Odstranitev strelovoda po strehi in fasadi objekta.</t>
  </si>
  <si>
    <t>6.</t>
  </si>
  <si>
    <t>GRADBENA IN OBRTNIŠKA DELA</t>
  </si>
  <si>
    <t>UPRAVIČENA' GRADBENA IN OBRTNIŠKA DELA</t>
  </si>
  <si>
    <t>KROVSKA IN KLEPARSKA DELA</t>
  </si>
  <si>
    <t>SKUPAJ GRADBENA IN OBRTNIŠKA DELA (B.1 + B.2)</t>
  </si>
  <si>
    <t>Dobava in vgradnja materialov za izdelavo dvojne mavčno-kartonske obloge notranjih sten vkopanih zidov na pocinkani podkonstrukciji s toplotno izolacijo iz kamene volne v debelini 16 cm vključno z ojačitvami okrog odprtin in vogalov.</t>
  </si>
  <si>
    <t>C.1</t>
  </si>
  <si>
    <t>ELEKTRIČNE INŠTALACIJE IN OPREMA</t>
  </si>
  <si>
    <t>SKUPAJ ELEKTRIČNE INŠTALACIJE IN OPREMA</t>
  </si>
  <si>
    <t>IV.2 Suhomontažna dela</t>
  </si>
  <si>
    <t>IV.3 Toplotna izolacija podstrešja</t>
  </si>
  <si>
    <t>IV.4 Slikopleskarska dela</t>
  </si>
  <si>
    <t>7.</t>
  </si>
  <si>
    <t>8.</t>
  </si>
  <si>
    <t>C.2</t>
  </si>
  <si>
    <t>SKUPAJ:  A.2 + B.1 + C.2</t>
  </si>
  <si>
    <t>OPOMBA: Za ostale (po razpisu neupravičene) stroške občina zagotovi lastna sredstva oz. druge vire financiranja.</t>
  </si>
  <si>
    <t>OSTALA ('neupravičena') GRADBENA IN OBRTNIŠKA DELA</t>
  </si>
  <si>
    <t>UPRAVIČENA' INŠTALACIJSKA DELA</t>
  </si>
  <si>
    <t>OGREVANJE, HLAJENJE IN PREZRAČEVANJE</t>
  </si>
  <si>
    <t>ENERGETSKO UČINKOVITA PROIZVODNJA ENERGIJE</t>
  </si>
  <si>
    <t>SKUPAJ C.1</t>
  </si>
  <si>
    <t>OSTALA ('neupravičena') INŠTALACIJSKA DELA</t>
  </si>
  <si>
    <t>SKUPAJ C.2</t>
  </si>
  <si>
    <t>SKUPAJ INŠTALACIJSKA DELA (C.1 + C.2)</t>
  </si>
  <si>
    <t>UPRAVIČENA INŠTALACIJSKA DELA</t>
  </si>
  <si>
    <t>I.1</t>
  </si>
  <si>
    <t>Optimizacija ogrevalnih sistemov</t>
  </si>
  <si>
    <t>I.2</t>
  </si>
  <si>
    <t>Prezračevanje</t>
  </si>
  <si>
    <t>I.3</t>
  </si>
  <si>
    <t>Pohlajevanje</t>
  </si>
  <si>
    <t>I.4</t>
  </si>
  <si>
    <t>Energetski monitoring</t>
  </si>
  <si>
    <t>SKUPAJ OGREVANJE, HLAJENJE IN PREZRAČEVANJE</t>
  </si>
  <si>
    <t>II.1</t>
  </si>
  <si>
    <t>Kotli na biomaso</t>
  </si>
  <si>
    <t>II.2</t>
  </si>
  <si>
    <t>Toplotne črpalke - ogrevanje</t>
  </si>
  <si>
    <t>II.3</t>
  </si>
  <si>
    <t>Toplotne črpalke - priprava tople sanitarne vode</t>
  </si>
  <si>
    <t>II.4</t>
  </si>
  <si>
    <t>Solarni sistemi</t>
  </si>
  <si>
    <t>II.5</t>
  </si>
  <si>
    <t>Kogeneracija</t>
  </si>
  <si>
    <t xml:space="preserve">SKUPAJ ENERGETSKO UČINKOVITA PROIZVODNJA ENERGIJE </t>
  </si>
  <si>
    <r>
      <t>Izdelava, dobava in montaža oken po RAL sistemu, izdelanih iz kvalitetnih PVC (ali enakovrednih lesenih) profilov s prekinjenim toplotnim mostom. Troslojna zasteklitev z izolacijskim steklom Ug = 0,6 W/m</t>
    </r>
    <r>
      <rPr>
        <sz val="10"/>
        <rFont val="Calibri"/>
        <family val="2"/>
        <charset val="238"/>
      </rPr>
      <t>²</t>
    </r>
    <r>
      <rPr>
        <sz val="10"/>
        <rFont val="ChaletOffice"/>
        <charset val="238"/>
      </rPr>
      <t xml:space="preserve">K, Uw = 0,90 W/m²K. Steklo brez efekta refleksa. Na zunanji strani vgrajene alu žaluzije (rolete), širina lamele 60 mm, z omarico, ročno upravljanje, zunaja Alu in notranja PVC polica (vse upoštevati v ceni). Okna opremljena s kvalitetnim okovjem, tesnili, vsemi zaključki in prilagoditvami. Del oken opremljen z mikroprezračevalnim sistemom z rekuperacijo (kot naprimer MIKrovent). Obračun po m² stavbnega pohištva. </t>
    </r>
    <r>
      <rPr>
        <b/>
        <i/>
        <u/>
        <sz val="10"/>
        <rFont val="ChaletOffice"/>
        <charset val="238"/>
      </rPr>
      <t>OPOMBA: Vse mere obvezno preveriti na objektu!</t>
    </r>
  </si>
  <si>
    <r>
      <t xml:space="preserve">Izdelava, dobava in montaža vhodnih in garažnih vrat ter vetrolovov po RAL sistemu, izdelanih iz kvalitetnih PVC (ali enakovrednih lesenih) profilov s prekinjenim toplotnim mostom. Zasteklitev iz varnostnega stekla. Vrata opremljena z okovjem z masivnimi tečaji in varnostnim cilindričnim vložkom, upoštevati vse potrebne zaključke in prilagoditve. Obračun po m² stavbnega pohištva. </t>
    </r>
    <r>
      <rPr>
        <b/>
        <i/>
        <u/>
        <sz val="10"/>
        <rFont val="ChaletOffice"/>
        <charset val="238"/>
      </rPr>
      <t>OPOMBA: Vse mere obvezno preveriti na objektu!</t>
    </r>
  </si>
  <si>
    <t>m1</t>
  </si>
  <si>
    <t>Odtranitev vhodnega nadstreška.</t>
  </si>
  <si>
    <t>odtočne vertikalne cevi fi 200 mm z objemkami, komplet z fazonskimi deli, pritrdilnim materialom, zaščito pred udarci na višini do 2,00 m nad terenom ter izvedbo priključkov na obstoječe peskolove.</t>
  </si>
  <si>
    <t>Dobava in motaža strešne kritine- strešna folija (npr. Sika Folija). Polaganje na novo toplotno izolacijo, vključno z vsemi zaključki in potrebnim materialom.</t>
  </si>
  <si>
    <t>Dobava in vgradnja toplotno izolacijskih sendvič panelov. Paneli debeline 10-20cm (kot naprimer Trimo). Upoštevati sidranje lamel, obdelavo špalet in ostalih zaključkov z uporabo tipskih vogalnih in tesnilnih elementov in izvedbo.</t>
  </si>
  <si>
    <t>a) deb. 10 cm</t>
  </si>
  <si>
    <t>b) deb. 20 cm</t>
  </si>
  <si>
    <t>Odstranitev obstoječih sendvič panelov na prehodu.</t>
  </si>
  <si>
    <t>300/190</t>
  </si>
  <si>
    <t>150/290</t>
  </si>
  <si>
    <t>150/190</t>
  </si>
  <si>
    <t>300/290</t>
  </si>
  <si>
    <t>75/290</t>
  </si>
  <si>
    <t>75/80</t>
  </si>
  <si>
    <t>300/130</t>
  </si>
  <si>
    <t>100/190</t>
  </si>
  <si>
    <t>301/190</t>
  </si>
  <si>
    <t>294/190</t>
  </si>
  <si>
    <t>80/80</t>
  </si>
  <si>
    <t>100/290</t>
  </si>
  <si>
    <t>Zaključne obrobe na stiku prehoda z fasado.</t>
  </si>
  <si>
    <t>270/290</t>
  </si>
  <si>
    <t>150/205</t>
  </si>
  <si>
    <t>100/230</t>
  </si>
  <si>
    <t>301/230</t>
  </si>
  <si>
    <t>296/230</t>
  </si>
  <si>
    <t>200/205</t>
  </si>
  <si>
    <t>Dobava in vgradnja materialov za izdelavo dodatne toplotne izolacije podstrešja iz xps pohodne izolacije v debelini 20 cm. Polaganje na PVC folijo na obstoječi estrih, vključno z fiksiranjem in pohodno zaščito iz OSB plošč v debelini 20 mm.</t>
  </si>
  <si>
    <t>Odstranitev strelovoda po fasadi objekta.</t>
  </si>
  <si>
    <t>a) 11,00 x 2,50 m, v= 3,30 m</t>
  </si>
  <si>
    <t>Dobava in montaža novega nadstreška pred vhodom, kovinska izvedba, z ravno streho (kritina strešna folija)e, žlebom in odtočnimi vertikalami. Komplet z vsem materialom.</t>
  </si>
  <si>
    <t>b) 2,80 x 1,50 m, v= 2,70 m</t>
  </si>
  <si>
    <t>Dobava in montaža zunanjega panoramskega dvigala (za 1 nadstropje, po dogovoru z investitorje za 2 nadstropji). Postavka vključuje vse potrebne elemente za izvedbo jaška, mehanizem, kabino (cca 150 x 160 cm) in zunanja okna (U=0,7) s streho. Vključeni prevoz in ves potreben material. PZI projekt dvigala dostaviti investitorju v potrditev!</t>
  </si>
  <si>
    <r>
      <rPr>
        <b/>
        <sz val="10"/>
        <rFont val="ChaletOffice"/>
        <charset val="238"/>
      </rPr>
      <t>OBJEKT :</t>
    </r>
    <r>
      <rPr>
        <sz val="10"/>
        <rFont val="ChaletOffice"/>
        <charset val="238"/>
      </rPr>
      <t xml:space="preserve"> ZDRAVSTEVNI DOM LAŠKO- ENERGETSKA SANACIJA</t>
    </r>
  </si>
  <si>
    <r>
      <rPr>
        <b/>
        <sz val="10"/>
        <rFont val="ChaletOffice"/>
        <charset val="238"/>
      </rPr>
      <t>INVESTITOR:</t>
    </r>
    <r>
      <rPr>
        <sz val="10"/>
        <rFont val="ChaletOffice"/>
        <charset val="238"/>
      </rPr>
      <t xml:space="preserve">  OBČINA Laško, Mestni trg 2, 3270 Laško</t>
    </r>
  </si>
  <si>
    <t>SKUPNA REKAPITULACIJA</t>
  </si>
  <si>
    <t>DDV  22%</t>
  </si>
  <si>
    <t>Projektantski nadzor</t>
  </si>
  <si>
    <t>VSE SKUPAJ brez DDV:  A + B + C</t>
  </si>
  <si>
    <t>SKUPAJ upravičeni stroški brez DDV:  A.2 + B.1 + C.1</t>
  </si>
  <si>
    <t>POPUST</t>
  </si>
  <si>
    <t>VSE SKUPAJ S POPUSTOM brez DDV</t>
  </si>
  <si>
    <t>VSE SKUPAJ z DDV</t>
  </si>
  <si>
    <t>%</t>
  </si>
  <si>
    <t>SKUPAJ neupravičeni stroški brez DDV: A.1 + B.2 + C.2</t>
  </si>
  <si>
    <t>POPIS DEL</t>
  </si>
</sst>
</file>

<file path=xl/styles.xml><?xml version="1.0" encoding="utf-8"?>
<styleSheet xmlns="http://schemas.openxmlformats.org/spreadsheetml/2006/main">
  <numFmts count="4">
    <numFmt numFmtId="164" formatCode="_-* #,##0.00\ _S_I_T_-;\-* #,##0.00\ _S_I_T_-;_-* &quot;-&quot;??\ _S_I_T_-;_-@_-"/>
    <numFmt numFmtId="165" formatCode="#,##0.00\ _S_I_T"/>
    <numFmt numFmtId="166" formatCode="#,##0.00\ [$€-424];\-#,##0.00\ [$€-424]"/>
    <numFmt numFmtId="167" formatCode="#,##0.00\ &quot;€&quot;"/>
  </numFmts>
  <fonts count="59">
    <font>
      <sz val="10"/>
      <name val="Arial"/>
      <charset val="238"/>
    </font>
    <font>
      <sz val="10"/>
      <name val="Arial"/>
      <family val="2"/>
      <charset val="238"/>
    </font>
    <font>
      <i/>
      <sz val="6"/>
      <name val="ChaletOffice"/>
      <charset val="238"/>
    </font>
    <font>
      <sz val="10"/>
      <name val="ChaletOffice"/>
      <charset val="238"/>
    </font>
    <font>
      <i/>
      <sz val="9"/>
      <color indexed="8"/>
      <name val="ChaletOffice"/>
      <charset val="238"/>
    </font>
    <font>
      <sz val="10"/>
      <color indexed="8"/>
      <name val="ChaletOffice"/>
      <charset val="238"/>
    </font>
    <font>
      <sz val="10"/>
      <color indexed="10"/>
      <name val="ChaletOffice"/>
      <charset val="238"/>
    </font>
    <font>
      <i/>
      <sz val="8"/>
      <name val="ChaletOffice"/>
      <charset val="238"/>
    </font>
    <font>
      <b/>
      <sz val="10"/>
      <color indexed="8"/>
      <name val="ChaletOffice"/>
      <charset val="238"/>
    </font>
    <font>
      <b/>
      <sz val="10"/>
      <name val="ChaletOffice"/>
      <charset val="238"/>
    </font>
    <font>
      <i/>
      <sz val="9"/>
      <name val="ChaletOffice"/>
      <charset val="238"/>
    </font>
    <font>
      <sz val="9"/>
      <name val="ChaletOffice"/>
      <charset val="238"/>
    </font>
    <font>
      <i/>
      <sz val="10"/>
      <color indexed="8"/>
      <name val="ChaletOffice"/>
      <charset val="238"/>
    </font>
    <font>
      <b/>
      <sz val="10"/>
      <color indexed="10"/>
      <name val="ChaletOffice"/>
      <charset val="238"/>
    </font>
    <font>
      <i/>
      <sz val="10"/>
      <name val="ChaletOffice"/>
      <charset val="238"/>
    </font>
    <font>
      <b/>
      <sz val="10"/>
      <color indexed="8"/>
      <name val="Trebuchet MS"/>
      <family val="2"/>
      <charset val="1"/>
    </font>
    <font>
      <sz val="10"/>
      <color indexed="8"/>
      <name val="Trebuchet MS"/>
      <family val="2"/>
      <charset val="1"/>
    </font>
    <font>
      <sz val="10"/>
      <name val="Trebuchet MS"/>
      <family val="2"/>
      <charset val="1"/>
    </font>
    <font>
      <sz val="10"/>
      <name val="Trebuchet MS"/>
      <family val="2"/>
      <charset val="238"/>
    </font>
    <font>
      <sz val="10"/>
      <name val="Calibri"/>
      <family val="2"/>
      <charset val="238"/>
    </font>
    <font>
      <b/>
      <i/>
      <u/>
      <sz val="10"/>
      <color indexed="8"/>
      <name val="ChaletOffice"/>
      <charset val="238"/>
    </font>
    <font>
      <b/>
      <u/>
      <sz val="10"/>
      <color indexed="8"/>
      <name val="ChaletOffice"/>
      <charset val="238"/>
    </font>
    <font>
      <b/>
      <i/>
      <sz val="10"/>
      <name val="ChaletOffice"/>
      <charset val="238"/>
    </font>
    <font>
      <b/>
      <sz val="9"/>
      <name val="ChaletOffice"/>
      <charset val="238"/>
    </font>
    <font>
      <b/>
      <i/>
      <sz val="9"/>
      <name val="ChaletOffice"/>
      <charset val="238"/>
    </font>
    <font>
      <sz val="10"/>
      <color indexed="8"/>
      <name val="Trebuchet MS"/>
      <family val="2"/>
      <charset val="238"/>
    </font>
    <font>
      <b/>
      <sz val="8"/>
      <name val="ChaletOffice"/>
      <charset val="238"/>
    </font>
    <font>
      <b/>
      <i/>
      <sz val="8"/>
      <name val="ChaletOffice"/>
      <charset val="238"/>
    </font>
    <font>
      <sz val="10"/>
      <name val="Arial CE"/>
      <family val="2"/>
      <charset val="238"/>
    </font>
    <font>
      <b/>
      <sz val="10"/>
      <name val="Trebuchet MS"/>
      <family val="2"/>
      <charset val="1"/>
    </font>
    <font>
      <b/>
      <u/>
      <sz val="10"/>
      <name val="ChaletOffice"/>
      <charset val="238"/>
    </font>
    <font>
      <b/>
      <i/>
      <u/>
      <sz val="10"/>
      <name val="ChaletOffice"/>
      <charset val="238"/>
    </font>
    <font>
      <sz val="10"/>
      <name val="Arial"/>
      <charset val="238"/>
    </font>
    <font>
      <sz val="10"/>
      <color indexed="10"/>
      <name val="ChaletOffice"/>
      <charset val="238"/>
    </font>
    <font>
      <b/>
      <sz val="9"/>
      <color indexed="8"/>
      <name val="ChaletOffice"/>
      <charset val="238"/>
    </font>
    <font>
      <sz val="10"/>
      <color indexed="8"/>
      <name val="ChaletOffice"/>
      <charset val="238"/>
    </font>
    <font>
      <sz val="10"/>
      <color indexed="8"/>
      <name val="Trebuchet MS"/>
      <family val="2"/>
      <charset val="1"/>
    </font>
    <font>
      <sz val="10"/>
      <color indexed="8"/>
      <name val="Arial CE"/>
      <family val="2"/>
      <charset val="238"/>
    </font>
    <font>
      <sz val="9"/>
      <color indexed="8"/>
      <name val="ChaletOffice"/>
      <charset val="238"/>
    </font>
    <font>
      <sz val="10"/>
      <color indexed="9"/>
      <name val="ChaletOffice"/>
      <charset val="238"/>
    </font>
    <font>
      <sz val="9"/>
      <color indexed="10"/>
      <name val="ChaletOffice"/>
      <charset val="238"/>
    </font>
    <font>
      <b/>
      <sz val="10"/>
      <color indexed="10"/>
      <name val="ChaletOffice"/>
      <charset val="238"/>
    </font>
    <font>
      <i/>
      <sz val="9"/>
      <color indexed="8"/>
      <name val="ChaletOffice"/>
      <charset val="238"/>
    </font>
    <font>
      <b/>
      <sz val="10"/>
      <color indexed="8"/>
      <name val="ChaletOffice"/>
      <charset val="238"/>
    </font>
    <font>
      <b/>
      <i/>
      <sz val="9"/>
      <color indexed="8"/>
      <name val="ChaletOffice"/>
      <charset val="238"/>
    </font>
    <font>
      <b/>
      <sz val="10"/>
      <color indexed="8"/>
      <name val="Trebuchet MS"/>
      <family val="2"/>
      <charset val="1"/>
    </font>
    <font>
      <b/>
      <sz val="10"/>
      <color indexed="10"/>
      <name val="Trebuchet MS"/>
      <family val="2"/>
      <charset val="1"/>
    </font>
    <font>
      <sz val="10"/>
      <color indexed="10"/>
      <name val="Trebuchet MS"/>
      <family val="2"/>
      <charset val="1"/>
    </font>
    <font>
      <i/>
      <sz val="9"/>
      <color indexed="10"/>
      <name val="ChaletOffice"/>
      <charset val="238"/>
    </font>
    <font>
      <sz val="10"/>
      <color indexed="10"/>
      <name val="Arial CE"/>
      <family val="2"/>
      <charset val="238"/>
    </font>
    <font>
      <sz val="10"/>
      <color indexed="10"/>
      <name val="Arial"/>
      <family val="2"/>
      <charset val="238"/>
    </font>
    <font>
      <sz val="11"/>
      <color indexed="8"/>
      <name val="Calibri"/>
      <family val="2"/>
    </font>
    <font>
      <b/>
      <sz val="14"/>
      <name val="ChaletOffice"/>
      <charset val="238"/>
    </font>
    <font>
      <sz val="8"/>
      <name val="Arial"/>
      <charset val="238"/>
    </font>
    <font>
      <b/>
      <sz val="12"/>
      <name val="ChaletOffice"/>
      <charset val="238"/>
    </font>
    <font>
      <sz val="12"/>
      <name val="ChaletOffice"/>
      <charset val="238"/>
    </font>
    <font>
      <b/>
      <sz val="11"/>
      <name val="ChaletOffice"/>
      <charset val="238"/>
    </font>
    <font>
      <sz val="11"/>
      <name val="ChaletOffice"/>
      <charset val="238"/>
    </font>
    <font>
      <b/>
      <i/>
      <sz val="16"/>
      <name val="ChaletOffice"/>
      <charset val="238"/>
    </font>
  </fonts>
  <fills count="3">
    <fill>
      <patternFill patternType="none"/>
    </fill>
    <fill>
      <patternFill patternType="gray125"/>
    </fill>
    <fill>
      <patternFill patternType="solid">
        <fgColor indexed="47"/>
        <bgColor indexed="64"/>
      </patternFill>
    </fill>
  </fills>
  <borders count="12">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hair">
        <color indexed="8"/>
      </top>
      <bottom/>
      <diagonal/>
    </border>
    <border>
      <left/>
      <right/>
      <top/>
      <bottom style="thick">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1">
    <xf numFmtId="0" fontId="0" fillId="0" borderId="0"/>
    <xf numFmtId="0" fontId="32"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3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333">
    <xf numFmtId="0" fontId="0" fillId="0" borderId="0" xfId="0"/>
    <xf numFmtId="0" fontId="2" fillId="0" borderId="0" xfId="0" applyFont="1" applyFill="1" applyProtection="1">
      <protection hidden="1"/>
    </xf>
    <xf numFmtId="0" fontId="4" fillId="0" borderId="0" xfId="0" applyFont="1" applyFill="1" applyAlignment="1" applyProtection="1">
      <alignment horizontal="center" wrapText="1"/>
      <protection hidden="1"/>
    </xf>
    <xf numFmtId="1" fontId="3" fillId="0" borderId="0" xfId="0" applyNumberFormat="1" applyFont="1" applyFill="1" applyBorder="1" applyAlignment="1" applyProtection="1">
      <alignment horizontal="right" vertical="top"/>
      <protection hidden="1"/>
    </xf>
    <xf numFmtId="49" fontId="5" fillId="0" borderId="0" xfId="0" applyNumberFormat="1" applyFont="1" applyFill="1" applyBorder="1" applyAlignment="1" applyProtection="1">
      <alignment horizontal="center" vertical="center" wrapText="1"/>
      <protection hidden="1"/>
    </xf>
    <xf numFmtId="0" fontId="6" fillId="0" borderId="0" xfId="0" applyFont="1" applyFill="1" applyBorder="1" applyAlignment="1" applyProtection="1">
      <alignment horizontal="center" vertical="center" wrapText="1"/>
      <protection hidden="1"/>
    </xf>
    <xf numFmtId="165" fontId="3" fillId="0" borderId="0" xfId="0" applyNumberFormat="1" applyFont="1" applyFill="1" applyBorder="1" applyAlignment="1" applyProtection="1">
      <alignment vertical="center" wrapText="1"/>
      <protection hidden="1"/>
    </xf>
    <xf numFmtId="165" fontId="7" fillId="0" borderId="0" xfId="0" applyNumberFormat="1" applyFont="1" applyFill="1" applyBorder="1" applyAlignment="1" applyProtection="1">
      <alignment vertical="center" wrapText="1"/>
      <protection hidden="1"/>
    </xf>
    <xf numFmtId="0" fontId="3" fillId="0" borderId="0" xfId="0" applyFont="1" applyFill="1" applyProtection="1">
      <protection hidden="1"/>
    </xf>
    <xf numFmtId="4" fontId="11" fillId="0" borderId="0" xfId="6" applyNumberFormat="1" applyFont="1" applyFill="1" applyBorder="1" applyAlignment="1" applyProtection="1">
      <alignment horizontal="right" vertical="top"/>
    </xf>
    <xf numFmtId="0" fontId="11" fillId="0" borderId="0" xfId="0" applyFont="1" applyFill="1" applyProtection="1"/>
    <xf numFmtId="0" fontId="10" fillId="0" borderId="0" xfId="0" applyFont="1" applyFill="1" applyProtection="1"/>
    <xf numFmtId="1" fontId="3" fillId="0" borderId="0" xfId="0" applyNumberFormat="1" applyFont="1" applyFill="1" applyBorder="1" applyAlignment="1" applyProtection="1">
      <alignment horizontal="right" vertical="top" wrapText="1"/>
      <protection hidden="1"/>
    </xf>
    <xf numFmtId="49" fontId="5" fillId="0" borderId="0" xfId="0" applyNumberFormat="1" applyFont="1" applyFill="1" applyBorder="1" applyAlignment="1" applyProtection="1">
      <alignment horizontal="left" wrapText="1"/>
      <protection hidden="1"/>
    </xf>
    <xf numFmtId="49" fontId="12" fillId="0" borderId="0" xfId="0" applyNumberFormat="1" applyFont="1" applyFill="1" applyBorder="1" applyAlignment="1" applyProtection="1">
      <alignment horizontal="center"/>
      <protection hidden="1"/>
    </xf>
    <xf numFmtId="0" fontId="13" fillId="0" borderId="0" xfId="0" applyFont="1" applyFill="1" applyBorder="1" applyAlignment="1" applyProtection="1">
      <alignment horizontal="center" vertical="center" wrapText="1"/>
      <protection hidden="1"/>
    </xf>
    <xf numFmtId="165" fontId="3" fillId="0" borderId="0" xfId="0" applyNumberFormat="1" applyFont="1" applyFill="1" applyBorder="1" applyProtection="1">
      <protection hidden="1"/>
    </xf>
    <xf numFmtId="165" fontId="9" fillId="0" borderId="0" xfId="0" applyNumberFormat="1" applyFont="1" applyFill="1" applyBorder="1" applyProtection="1">
      <protection hidden="1"/>
    </xf>
    <xf numFmtId="4" fontId="10" fillId="0" borderId="0" xfId="6" applyNumberFormat="1" applyFont="1" applyFill="1" applyBorder="1" applyAlignment="1" applyProtection="1">
      <alignment horizontal="right" vertical="top"/>
    </xf>
    <xf numFmtId="0" fontId="10" fillId="0" borderId="0" xfId="0" applyFont="1" applyFill="1" applyAlignment="1" applyProtection="1"/>
    <xf numFmtId="165" fontId="2" fillId="0" borderId="0" xfId="0" applyNumberFormat="1" applyFont="1" applyFill="1" applyBorder="1" applyProtection="1">
      <protection hidden="1"/>
    </xf>
    <xf numFmtId="165" fontId="4" fillId="0" borderId="0" xfId="0" applyNumberFormat="1" applyFont="1" applyFill="1" applyBorder="1" applyAlignment="1" applyProtection="1">
      <alignment horizontal="right" wrapText="1"/>
      <protection hidden="1"/>
    </xf>
    <xf numFmtId="0" fontId="3" fillId="0" borderId="1" xfId="0" applyFont="1" applyFill="1" applyBorder="1" applyAlignment="1" applyProtection="1">
      <alignment horizontal="center" vertical="top"/>
      <protection hidden="1"/>
    </xf>
    <xf numFmtId="165" fontId="3" fillId="0" borderId="2" xfId="0" applyNumberFormat="1" applyFont="1" applyFill="1" applyBorder="1" applyProtection="1">
      <protection hidden="1"/>
    </xf>
    <xf numFmtId="49" fontId="3" fillId="0" borderId="0" xfId="0" applyNumberFormat="1" applyFont="1" applyFill="1" applyBorder="1" applyAlignment="1">
      <alignment vertical="top"/>
    </xf>
    <xf numFmtId="4" fontId="3" fillId="0" borderId="0" xfId="0" applyNumberFormat="1" applyFont="1" applyFill="1" applyBorder="1" applyAlignment="1">
      <alignment horizontal="justify" vertical="top" wrapText="1"/>
    </xf>
    <xf numFmtId="4" fontId="3" fillId="0" borderId="0" xfId="0" applyNumberFormat="1" applyFont="1" applyFill="1" applyBorder="1"/>
    <xf numFmtId="4" fontId="9" fillId="0" borderId="0" xfId="0" applyNumberFormat="1" applyFont="1" applyFill="1" applyBorder="1" applyAlignment="1">
      <alignment horizontal="justify" vertical="top" wrapText="1"/>
    </xf>
    <xf numFmtId="49" fontId="9" fillId="0" borderId="0" xfId="0" applyNumberFormat="1" applyFont="1" applyFill="1" applyBorder="1" applyAlignment="1">
      <alignment vertical="top"/>
    </xf>
    <xf numFmtId="4" fontId="9" fillId="0" borderId="0" xfId="0" applyNumberFormat="1" applyFont="1" applyFill="1" applyBorder="1"/>
    <xf numFmtId="0" fontId="3" fillId="0" borderId="0" xfId="0" applyFont="1" applyBorder="1" applyAlignment="1">
      <alignment vertical="top"/>
    </xf>
    <xf numFmtId="4" fontId="3" fillId="0" borderId="0" xfId="0" applyNumberFormat="1" applyFont="1" applyBorder="1" applyAlignment="1">
      <alignment vertical="top" wrapText="1"/>
    </xf>
    <xf numFmtId="4" fontId="6" fillId="0" borderId="0" xfId="0" applyNumberFormat="1" applyFont="1" applyBorder="1" applyAlignment="1">
      <alignment wrapText="1"/>
    </xf>
    <xf numFmtId="4" fontId="3" fillId="0" borderId="0" xfId="0" applyNumberFormat="1" applyFont="1" applyBorder="1"/>
    <xf numFmtId="4" fontId="9" fillId="0" borderId="0" xfId="0" applyNumberFormat="1" applyFont="1" applyBorder="1" applyAlignment="1">
      <alignment vertical="top" wrapText="1"/>
    </xf>
    <xf numFmtId="4" fontId="9" fillId="0" borderId="0" xfId="0" applyNumberFormat="1" applyFont="1" applyBorder="1"/>
    <xf numFmtId="0" fontId="3" fillId="0" borderId="0" xfId="0" applyFont="1" applyFill="1" applyBorder="1" applyAlignment="1">
      <alignment vertical="top"/>
    </xf>
    <xf numFmtId="4" fontId="3" fillId="0" borderId="0" xfId="0" applyNumberFormat="1" applyFont="1" applyFill="1" applyBorder="1" applyAlignment="1">
      <alignment vertical="top"/>
    </xf>
    <xf numFmtId="0" fontId="9" fillId="0" borderId="0" xfId="0" applyFont="1" applyFill="1" applyBorder="1" applyAlignment="1">
      <alignment horizontal="justify" vertical="top"/>
    </xf>
    <xf numFmtId="0" fontId="3" fillId="0" borderId="0" xfId="0" applyFont="1" applyFill="1" applyBorder="1" applyAlignment="1">
      <alignment horizontal="justify" vertical="top" wrapText="1"/>
    </xf>
    <xf numFmtId="0" fontId="3" fillId="0" borderId="3" xfId="0" applyFont="1" applyFill="1" applyBorder="1" applyAlignment="1" applyProtection="1">
      <alignment horizontal="right" vertical="top"/>
      <protection hidden="1"/>
    </xf>
    <xf numFmtId="49" fontId="14" fillId="0" borderId="1" xfId="0" applyNumberFormat="1" applyFont="1" applyFill="1" applyBorder="1" applyProtection="1">
      <protection hidden="1"/>
    </xf>
    <xf numFmtId="0" fontId="14" fillId="0" borderId="1" xfId="0" applyFont="1" applyFill="1" applyBorder="1" applyAlignment="1" applyProtection="1">
      <alignment horizontal="center" vertical="top"/>
      <protection hidden="1"/>
    </xf>
    <xf numFmtId="1" fontId="5" fillId="0" borderId="4" xfId="0" applyNumberFormat="1" applyFont="1" applyFill="1" applyBorder="1" applyAlignment="1" applyProtection="1">
      <alignment horizontal="right" vertical="top" wrapText="1"/>
      <protection hidden="1"/>
    </xf>
    <xf numFmtId="49" fontId="12" fillId="0" borderId="5" xfId="0" applyNumberFormat="1" applyFont="1" applyFill="1" applyBorder="1" applyAlignment="1" applyProtection="1">
      <alignment wrapText="1"/>
      <protection hidden="1"/>
    </xf>
    <xf numFmtId="49" fontId="12" fillId="0" borderId="5" xfId="0" applyNumberFormat="1" applyFont="1" applyFill="1" applyBorder="1" applyAlignment="1" applyProtection="1">
      <alignment horizontal="center"/>
      <protection hidden="1"/>
    </xf>
    <xf numFmtId="165" fontId="12" fillId="0" borderId="6" xfId="0" applyNumberFormat="1" applyFont="1" applyFill="1" applyBorder="1" applyAlignment="1" applyProtection="1">
      <alignment horizontal="right" wrapText="1"/>
      <protection hidden="1"/>
    </xf>
    <xf numFmtId="49" fontId="14" fillId="0" borderId="0" xfId="0" applyNumberFormat="1" applyFont="1" applyFill="1" applyBorder="1" applyAlignment="1" applyProtection="1">
      <alignment horizontal="left" vertical="top"/>
      <protection hidden="1"/>
    </xf>
    <xf numFmtId="4" fontId="9" fillId="0" borderId="0" xfId="0" applyNumberFormat="1" applyFont="1" applyFill="1" applyBorder="1" applyAlignment="1">
      <alignment vertical="top"/>
    </xf>
    <xf numFmtId="0" fontId="9" fillId="0" borderId="0" xfId="0" applyFont="1" applyFill="1" applyBorder="1"/>
    <xf numFmtId="49" fontId="15" fillId="0" borderId="0" xfId="0" applyNumberFormat="1" applyFont="1" applyAlignment="1">
      <alignment vertical="top" wrapText="1"/>
    </xf>
    <xf numFmtId="166" fontId="16" fillId="0" borderId="0" xfId="0" applyNumberFormat="1" applyFont="1" applyAlignment="1" applyProtection="1">
      <alignment vertical="top" wrapText="1"/>
    </xf>
    <xf numFmtId="166" fontId="16" fillId="0" borderId="0" xfId="0" applyNumberFormat="1" applyFont="1" applyAlignment="1" applyProtection="1">
      <alignment horizontal="right" vertical="top" wrapText="1"/>
    </xf>
    <xf numFmtId="49" fontId="17" fillId="0" borderId="0" xfId="0" applyNumberFormat="1" applyFont="1" applyAlignment="1">
      <alignment vertical="top" wrapText="1"/>
    </xf>
    <xf numFmtId="166" fontId="17" fillId="0" borderId="0" xfId="0" applyNumberFormat="1" applyFont="1" applyAlignment="1" applyProtection="1">
      <alignment horizontal="right" vertical="top" wrapText="1"/>
    </xf>
    <xf numFmtId="49" fontId="16" fillId="0" borderId="0" xfId="0" applyNumberFormat="1" applyFont="1" applyAlignment="1">
      <alignment vertical="top" wrapText="1"/>
    </xf>
    <xf numFmtId="166" fontId="16" fillId="0" borderId="7" xfId="0" applyNumberFormat="1" applyFont="1" applyBorder="1" applyAlignment="1" applyProtection="1">
      <alignment vertical="top" wrapText="1"/>
    </xf>
    <xf numFmtId="166" fontId="15" fillId="0" borderId="0" xfId="0" applyNumberFormat="1" applyFont="1" applyAlignment="1" applyProtection="1">
      <alignment vertical="top" wrapText="1"/>
    </xf>
    <xf numFmtId="0" fontId="11" fillId="0" borderId="0" xfId="0" applyFont="1" applyFill="1" applyBorder="1" applyProtection="1"/>
    <xf numFmtId="49" fontId="16" fillId="0" borderId="0" xfId="0" applyNumberFormat="1" applyFont="1" applyBorder="1" applyAlignment="1">
      <alignment vertical="top" wrapText="1"/>
    </xf>
    <xf numFmtId="4" fontId="8" fillId="0" borderId="0" xfId="0" applyNumberFormat="1" applyFont="1" applyAlignment="1">
      <alignment horizontal="justify" vertical="top" wrapText="1"/>
    </xf>
    <xf numFmtId="4" fontId="5" fillId="0" borderId="0" xfId="0" applyNumberFormat="1" applyFont="1" applyAlignment="1">
      <alignment vertical="top" wrapText="1"/>
    </xf>
    <xf numFmtId="4" fontId="3" fillId="0" borderId="0" xfId="0" applyNumberFormat="1" applyFont="1" applyAlignment="1">
      <alignment horizontal="justify" vertical="top" wrapText="1"/>
    </xf>
    <xf numFmtId="4" fontId="3" fillId="0" borderId="0" xfId="0" applyNumberFormat="1" applyFont="1" applyAlignment="1">
      <alignment vertical="top" wrapText="1"/>
    </xf>
    <xf numFmtId="4" fontId="5" fillId="0" borderId="0" xfId="0" applyNumberFormat="1" applyFont="1" applyAlignment="1">
      <alignment horizontal="justify" vertical="top" wrapText="1"/>
    </xf>
    <xf numFmtId="4" fontId="5" fillId="0" borderId="0" xfId="0" applyNumberFormat="1" applyFont="1" applyBorder="1" applyAlignment="1">
      <alignment vertical="top" wrapText="1"/>
    </xf>
    <xf numFmtId="4" fontId="5" fillId="0" borderId="0" xfId="0" applyNumberFormat="1" applyFont="1" applyBorder="1" applyAlignment="1">
      <alignment horizontal="justify" vertical="top" wrapText="1"/>
    </xf>
    <xf numFmtId="4" fontId="8" fillId="0" borderId="0" xfId="0" applyNumberFormat="1" applyFont="1" applyAlignment="1">
      <alignment vertical="top" wrapText="1"/>
    </xf>
    <xf numFmtId="4" fontId="3" fillId="0" borderId="0" xfId="0" applyNumberFormat="1" applyFont="1" applyFill="1" applyBorder="1" applyAlignment="1">
      <alignment vertical="top" wrapText="1"/>
    </xf>
    <xf numFmtId="0" fontId="9" fillId="0" borderId="0" xfId="0" applyFont="1" applyBorder="1" applyAlignment="1">
      <alignment vertical="top"/>
    </xf>
    <xf numFmtId="49" fontId="16" fillId="0" borderId="8" xfId="0" applyNumberFormat="1" applyFont="1" applyBorder="1" applyAlignment="1">
      <alignment vertical="top" wrapText="1"/>
    </xf>
    <xf numFmtId="4" fontId="5" fillId="0" borderId="8" xfId="0" applyNumberFormat="1" applyFont="1" applyBorder="1" applyAlignment="1">
      <alignment horizontal="justify" vertical="top" wrapText="1"/>
    </xf>
    <xf numFmtId="4" fontId="5" fillId="0" borderId="8" xfId="0" applyNumberFormat="1" applyFont="1" applyBorder="1" applyAlignment="1">
      <alignment vertical="top" wrapText="1"/>
    </xf>
    <xf numFmtId="49" fontId="17" fillId="0" borderId="0" xfId="0" applyNumberFormat="1" applyFont="1" applyBorder="1" applyAlignment="1">
      <alignment vertical="top" wrapText="1"/>
    </xf>
    <xf numFmtId="4" fontId="3" fillId="0" borderId="0" xfId="0" applyNumberFormat="1" applyFont="1" applyBorder="1" applyAlignment="1">
      <alignment horizontal="justify" vertical="top" wrapText="1"/>
    </xf>
    <xf numFmtId="49" fontId="17" fillId="0" borderId="8" xfId="0" applyNumberFormat="1" applyFont="1" applyBorder="1" applyAlignment="1">
      <alignment vertical="top" wrapText="1"/>
    </xf>
    <xf numFmtId="4" fontId="3" fillId="0" borderId="8" xfId="0" applyNumberFormat="1" applyFont="1" applyBorder="1" applyAlignment="1">
      <alignment horizontal="justify" vertical="top" wrapText="1"/>
    </xf>
    <xf numFmtId="4" fontId="3" fillId="0" borderId="8" xfId="0" applyNumberFormat="1" applyFont="1" applyBorder="1" applyAlignment="1">
      <alignment vertical="top" wrapText="1"/>
    </xf>
    <xf numFmtId="167" fontId="3" fillId="0" borderId="0" xfId="0" applyNumberFormat="1" applyFont="1" applyFill="1" applyBorder="1" applyProtection="1">
      <protection hidden="1"/>
    </xf>
    <xf numFmtId="167" fontId="3" fillId="0" borderId="8" xfId="0" applyNumberFormat="1" applyFont="1" applyFill="1" applyBorder="1" applyProtection="1">
      <protection hidden="1"/>
    </xf>
    <xf numFmtId="4" fontId="11" fillId="0" borderId="8" xfId="6" applyNumberFormat="1" applyFont="1" applyFill="1" applyBorder="1" applyAlignment="1" applyProtection="1">
      <alignment horizontal="right" vertical="top"/>
    </xf>
    <xf numFmtId="167" fontId="3" fillId="0" borderId="0" xfId="0" applyNumberFormat="1" applyFont="1" applyFill="1" applyBorder="1"/>
    <xf numFmtId="167" fontId="9" fillId="0" borderId="0" xfId="0" applyNumberFormat="1" applyFont="1" applyFill="1" applyBorder="1"/>
    <xf numFmtId="0" fontId="0" fillId="0" borderId="0" xfId="0" applyAlignment="1">
      <alignment vertical="top"/>
    </xf>
    <xf numFmtId="0" fontId="0" fillId="0" borderId="0" xfId="0" applyAlignment="1"/>
    <xf numFmtId="0" fontId="3" fillId="0" borderId="0" xfId="0" applyFont="1" applyFill="1" applyAlignment="1" applyProtection="1">
      <alignment wrapText="1"/>
      <protection hidden="1"/>
    </xf>
    <xf numFmtId="4" fontId="3" fillId="0" borderId="0" xfId="0" applyNumberFormat="1" applyFont="1" applyAlignment="1">
      <alignment horizontal="justify" wrapText="1"/>
    </xf>
    <xf numFmtId="4" fontId="5" fillId="0" borderId="0" xfId="0" applyNumberFormat="1" applyFont="1" applyAlignment="1">
      <alignment wrapText="1"/>
    </xf>
    <xf numFmtId="0" fontId="10" fillId="0" borderId="0" xfId="0" applyFont="1" applyFill="1" applyBorder="1" applyProtection="1"/>
    <xf numFmtId="0" fontId="11" fillId="0" borderId="0" xfId="0" applyFont="1" applyFill="1" applyAlignment="1" applyProtection="1">
      <alignment wrapText="1"/>
    </xf>
    <xf numFmtId="49" fontId="14" fillId="0" borderId="5" xfId="0" applyNumberFormat="1" applyFont="1" applyFill="1" applyBorder="1" applyAlignment="1" applyProtection="1">
      <alignment horizontal="center"/>
      <protection hidden="1"/>
    </xf>
    <xf numFmtId="0" fontId="3" fillId="0" borderId="0" xfId="0" applyFont="1" applyFill="1" applyBorder="1" applyAlignment="1" applyProtection="1">
      <alignment horizontal="center" vertical="center" wrapText="1"/>
      <protection hidden="1"/>
    </xf>
    <xf numFmtId="4" fontId="9" fillId="0" borderId="0" xfId="0" applyNumberFormat="1" applyFont="1" applyAlignment="1">
      <alignment vertical="top" wrapText="1"/>
    </xf>
    <xf numFmtId="4" fontId="3" fillId="0" borderId="0" xfId="0" applyNumberFormat="1" applyFont="1" applyAlignment="1">
      <alignment wrapText="1"/>
    </xf>
    <xf numFmtId="0" fontId="9" fillId="0" borderId="0" xfId="0" applyFont="1" applyFill="1" applyBorder="1" applyAlignment="1" applyProtection="1">
      <alignment horizontal="center" vertical="center" wrapText="1"/>
      <protection hidden="1"/>
    </xf>
    <xf numFmtId="167" fontId="9" fillId="0" borderId="0" xfId="0" applyNumberFormat="1" applyFont="1" applyFill="1" applyBorder="1" applyProtection="1">
      <protection hidden="1"/>
    </xf>
    <xf numFmtId="4" fontId="9" fillId="0" borderId="0" xfId="0" applyNumberFormat="1" applyFont="1" applyAlignment="1">
      <alignment horizontal="justify" vertical="top" wrapText="1"/>
    </xf>
    <xf numFmtId="4" fontId="21" fillId="0" borderId="0" xfId="0" applyNumberFormat="1" applyFont="1" applyAlignment="1">
      <alignment horizontal="justify" vertical="top" wrapText="1"/>
    </xf>
    <xf numFmtId="0" fontId="22" fillId="0" borderId="0" xfId="0" applyFont="1" applyFill="1" applyProtection="1"/>
    <xf numFmtId="0" fontId="9" fillId="0" borderId="0" xfId="0" applyFont="1" applyFill="1" applyProtection="1"/>
    <xf numFmtId="166" fontId="16" fillId="0" borderId="0" xfId="0" applyNumberFormat="1" applyFont="1" applyBorder="1" applyAlignment="1" applyProtection="1">
      <alignment vertical="top" wrapText="1"/>
    </xf>
    <xf numFmtId="0" fontId="3" fillId="0" borderId="0" xfId="0" applyFont="1" applyFill="1" applyAlignment="1" applyProtection="1">
      <alignment vertical="top" wrapText="1"/>
    </xf>
    <xf numFmtId="4" fontId="23" fillId="0" borderId="0" xfId="6" applyNumberFormat="1" applyFont="1" applyFill="1" applyBorder="1" applyAlignment="1" applyProtection="1">
      <alignment horizontal="right" vertical="top"/>
    </xf>
    <xf numFmtId="0" fontId="24" fillId="0" borderId="0" xfId="0" applyFont="1" applyFill="1" applyProtection="1"/>
    <xf numFmtId="0" fontId="23" fillId="0" borderId="0" xfId="0" applyFont="1" applyFill="1" applyProtection="1"/>
    <xf numFmtId="4" fontId="33" fillId="0" borderId="8" xfId="0" applyNumberFormat="1" applyFont="1" applyFill="1" applyBorder="1"/>
    <xf numFmtId="4" fontId="9" fillId="0" borderId="0" xfId="0" quotePrefix="1" applyNumberFormat="1" applyFont="1" applyFill="1" applyBorder="1" applyAlignment="1">
      <alignment vertical="top"/>
    </xf>
    <xf numFmtId="4" fontId="24" fillId="0" borderId="0" xfId="6" applyNumberFormat="1" applyFont="1" applyFill="1" applyBorder="1" applyAlignment="1" applyProtection="1">
      <alignment horizontal="right" vertical="top"/>
    </xf>
    <xf numFmtId="0" fontId="24" fillId="0" borderId="0" xfId="0" applyFont="1" applyFill="1" applyAlignment="1" applyProtection="1"/>
    <xf numFmtId="49" fontId="33" fillId="0" borderId="8" xfId="0" applyNumberFormat="1" applyFont="1" applyFill="1" applyBorder="1" applyAlignment="1">
      <alignment vertical="top"/>
    </xf>
    <xf numFmtId="4" fontId="33" fillId="0" borderId="8" xfId="0" applyNumberFormat="1" applyFont="1" applyFill="1" applyBorder="1" applyAlignment="1">
      <alignment horizontal="justify" vertical="top" wrapText="1"/>
    </xf>
    <xf numFmtId="0" fontId="33" fillId="0" borderId="8" xfId="0" applyFont="1" applyFill="1" applyBorder="1" applyProtection="1">
      <protection hidden="1"/>
    </xf>
    <xf numFmtId="165" fontId="33" fillId="0" borderId="8" xfId="0" applyNumberFormat="1" applyFont="1" applyFill="1" applyBorder="1" applyProtection="1">
      <protection hidden="1"/>
    </xf>
    <xf numFmtId="4" fontId="3" fillId="0" borderId="0" xfId="0" applyNumberFormat="1" applyFont="1" applyAlignment="1">
      <alignment horizontal="justify" vertical="top"/>
    </xf>
    <xf numFmtId="4" fontId="10" fillId="0" borderId="0" xfId="0" applyNumberFormat="1" applyFont="1" applyFill="1" applyAlignment="1" applyProtection="1"/>
    <xf numFmtId="0" fontId="34" fillId="0" borderId="0" xfId="0" applyFont="1" applyFill="1" applyProtection="1"/>
    <xf numFmtId="4" fontId="35" fillId="0" borderId="0" xfId="0" applyNumberFormat="1" applyFont="1" applyAlignment="1">
      <alignment horizontal="justify" vertical="top" wrapText="1"/>
    </xf>
    <xf numFmtId="166" fontId="36" fillId="0" borderId="0" xfId="0" applyNumberFormat="1" applyFont="1" applyAlignment="1" applyProtection="1">
      <alignment horizontal="right" vertical="top" wrapText="1"/>
    </xf>
    <xf numFmtId="49" fontId="36" fillId="0" borderId="8" xfId="0" applyNumberFormat="1" applyFont="1" applyBorder="1" applyAlignment="1">
      <alignment vertical="top" wrapText="1"/>
    </xf>
    <xf numFmtId="4" fontId="35" fillId="0" borderId="8" xfId="0" applyNumberFormat="1" applyFont="1" applyBorder="1" applyAlignment="1">
      <alignment horizontal="justify" vertical="top" wrapText="1"/>
    </xf>
    <xf numFmtId="4" fontId="35" fillId="0" borderId="8" xfId="0" applyNumberFormat="1" applyFont="1" applyBorder="1" applyAlignment="1">
      <alignment vertical="top" wrapText="1"/>
    </xf>
    <xf numFmtId="167" fontId="35" fillId="0" borderId="8" xfId="0" applyNumberFormat="1" applyFont="1" applyFill="1" applyBorder="1" applyProtection="1">
      <protection hidden="1"/>
    </xf>
    <xf numFmtId="49" fontId="36" fillId="0" borderId="0" xfId="0" applyNumberFormat="1" applyFont="1" applyBorder="1" applyAlignment="1">
      <alignment vertical="top" wrapText="1"/>
    </xf>
    <xf numFmtId="4" fontId="35" fillId="0" borderId="0" xfId="0" applyNumberFormat="1" applyFont="1" applyBorder="1" applyAlignment="1">
      <alignment horizontal="justify" vertical="top" wrapText="1"/>
    </xf>
    <xf numFmtId="4" fontId="35" fillId="0" borderId="0" xfId="0" applyNumberFormat="1" applyFont="1" applyBorder="1" applyAlignment="1">
      <alignment vertical="top" wrapText="1"/>
    </xf>
    <xf numFmtId="166" fontId="36" fillId="0" borderId="7" xfId="0" applyNumberFormat="1" applyFont="1" applyBorder="1" applyAlignment="1" applyProtection="1">
      <alignment vertical="top" wrapText="1"/>
    </xf>
    <xf numFmtId="0" fontId="35" fillId="0" borderId="0" xfId="0" applyFont="1" applyFill="1" applyBorder="1" applyAlignment="1">
      <alignment horizontal="justify" vertical="top" wrapText="1"/>
    </xf>
    <xf numFmtId="4" fontId="35" fillId="0" borderId="0" xfId="0" applyNumberFormat="1" applyFont="1" applyFill="1" applyBorder="1" applyAlignment="1">
      <alignment vertical="top"/>
    </xf>
    <xf numFmtId="49" fontId="37" fillId="0" borderId="8" xfId="0" applyNumberFormat="1" applyFont="1" applyFill="1" applyBorder="1" applyAlignment="1">
      <alignment vertical="top"/>
    </xf>
    <xf numFmtId="0" fontId="37" fillId="0" borderId="8" xfId="0" applyFont="1" applyFill="1" applyBorder="1" applyAlignment="1">
      <alignment horizontal="justify" vertical="top" wrapText="1"/>
    </xf>
    <xf numFmtId="4" fontId="35" fillId="0" borderId="8" xfId="0" applyNumberFormat="1" applyFont="1" applyFill="1" applyBorder="1" applyAlignment="1">
      <alignment horizontal="right" vertical="top" wrapText="1"/>
    </xf>
    <xf numFmtId="4" fontId="35" fillId="0" borderId="8" xfId="0" applyNumberFormat="1" applyFont="1" applyFill="1" applyBorder="1"/>
    <xf numFmtId="49" fontId="37" fillId="0" borderId="0" xfId="0" applyNumberFormat="1" applyFont="1" applyFill="1" applyBorder="1" applyAlignment="1">
      <alignment vertical="top"/>
    </xf>
    <xf numFmtId="0" fontId="37" fillId="0" borderId="0" xfId="0" applyFont="1" applyFill="1" applyBorder="1" applyAlignment="1">
      <alignment horizontal="justify" vertical="top" wrapText="1"/>
    </xf>
    <xf numFmtId="4" fontId="35" fillId="0" borderId="0" xfId="0" applyNumberFormat="1" applyFont="1" applyFill="1" applyBorder="1" applyAlignment="1">
      <alignment horizontal="right" vertical="top" wrapText="1"/>
    </xf>
    <xf numFmtId="0" fontId="23" fillId="0" borderId="0" xfId="0" applyFont="1" applyFill="1" applyBorder="1" applyProtection="1"/>
    <xf numFmtId="0" fontId="24" fillId="0" borderId="0" xfId="0" applyFont="1" applyFill="1" applyBorder="1" applyProtection="1"/>
    <xf numFmtId="4" fontId="3" fillId="0" borderId="0" xfId="0" applyNumberFormat="1" applyFont="1" applyBorder="1" applyAlignment="1">
      <alignment wrapText="1"/>
    </xf>
    <xf numFmtId="4" fontId="9" fillId="0" borderId="0" xfId="0" applyNumberFormat="1" applyFont="1" applyBorder="1" applyAlignment="1">
      <alignment wrapText="1"/>
    </xf>
    <xf numFmtId="0" fontId="3" fillId="0" borderId="9" xfId="0" applyFont="1" applyBorder="1" applyAlignment="1">
      <alignment vertical="top"/>
    </xf>
    <xf numFmtId="4" fontId="3" fillId="0" borderId="9" xfId="0" applyNumberFormat="1" applyFont="1" applyBorder="1" applyAlignment="1">
      <alignment vertical="top" wrapText="1"/>
    </xf>
    <xf numFmtId="4" fontId="3" fillId="0" borderId="9" xfId="0" applyNumberFormat="1" applyFont="1" applyBorder="1" applyAlignment="1">
      <alignment wrapText="1"/>
    </xf>
    <xf numFmtId="4" fontId="3" fillId="0" borderId="9" xfId="0" applyNumberFormat="1" applyFont="1" applyBorder="1"/>
    <xf numFmtId="167" fontId="3" fillId="0" borderId="9" xfId="0" applyNumberFormat="1" applyFont="1" applyFill="1" applyBorder="1"/>
    <xf numFmtId="0" fontId="38" fillId="0" borderId="0" xfId="0" applyFont="1" applyFill="1" applyProtection="1"/>
    <xf numFmtId="167" fontId="39" fillId="0" borderId="0" xfId="0" applyNumberFormat="1" applyFont="1" applyFill="1" applyBorder="1" applyProtection="1">
      <protection hidden="1"/>
    </xf>
    <xf numFmtId="49" fontId="3" fillId="2" borderId="0" xfId="0" applyNumberFormat="1" applyFont="1" applyFill="1" applyBorder="1" applyAlignment="1">
      <alignment vertical="top"/>
    </xf>
    <xf numFmtId="4" fontId="3" fillId="2" borderId="0" xfId="0" applyNumberFormat="1" applyFont="1" applyFill="1" applyBorder="1" applyAlignment="1">
      <alignment horizontal="justify" vertical="top" wrapText="1"/>
    </xf>
    <xf numFmtId="4" fontId="3" fillId="2" borderId="0" xfId="0" applyNumberFormat="1" applyFont="1" applyFill="1" applyBorder="1"/>
    <xf numFmtId="167" fontId="3" fillId="2" borderId="0" xfId="0" applyNumberFormat="1" applyFont="1" applyFill="1" applyBorder="1"/>
    <xf numFmtId="49" fontId="17" fillId="0" borderId="8" xfId="5" applyNumberFormat="1" applyFont="1" applyBorder="1" applyAlignment="1">
      <alignment vertical="top" wrapText="1"/>
    </xf>
    <xf numFmtId="4" fontId="3" fillId="0" borderId="8" xfId="5" applyNumberFormat="1" applyFont="1" applyBorder="1" applyAlignment="1">
      <alignment horizontal="justify" vertical="top" wrapText="1"/>
    </xf>
    <xf numFmtId="4" fontId="3" fillId="0" borderId="8" xfId="5" applyNumberFormat="1" applyFont="1" applyBorder="1" applyAlignment="1">
      <alignment vertical="top" wrapText="1"/>
    </xf>
    <xf numFmtId="167" fontId="3" fillId="0" borderId="8" xfId="5" applyNumberFormat="1" applyFont="1" applyFill="1" applyBorder="1" applyProtection="1">
      <protection hidden="1"/>
    </xf>
    <xf numFmtId="49" fontId="17" fillId="0" borderId="0" xfId="5" applyNumberFormat="1" applyFont="1" applyBorder="1" applyAlignment="1">
      <alignment vertical="top" wrapText="1"/>
    </xf>
    <xf numFmtId="4" fontId="3" fillId="0" borderId="0" xfId="5" applyNumberFormat="1" applyFont="1" applyBorder="1" applyAlignment="1">
      <alignment horizontal="justify" vertical="top" wrapText="1"/>
    </xf>
    <xf numFmtId="4" fontId="3" fillId="0" borderId="0" xfId="5" applyNumberFormat="1" applyFont="1" applyAlignment="1">
      <alignment vertical="top" wrapText="1"/>
    </xf>
    <xf numFmtId="167" fontId="3" fillId="0" borderId="0" xfId="5" applyNumberFormat="1" applyFont="1" applyFill="1" applyBorder="1" applyProtection="1">
      <protection hidden="1"/>
    </xf>
    <xf numFmtId="49" fontId="17" fillId="0" borderId="0" xfId="5" applyNumberFormat="1" applyFont="1" applyAlignment="1">
      <alignment vertical="top" wrapText="1"/>
    </xf>
    <xf numFmtId="4" fontId="8" fillId="0" borderId="0" xfId="5" applyNumberFormat="1" applyFont="1" applyAlignment="1">
      <alignment horizontal="justify" vertical="top" wrapText="1"/>
    </xf>
    <xf numFmtId="0" fontId="10" fillId="0" borderId="0" xfId="5" applyFont="1" applyFill="1" applyProtection="1"/>
    <xf numFmtId="4" fontId="9" fillId="2" borderId="0" xfId="0" applyNumberFormat="1" applyFont="1" applyFill="1" applyBorder="1" applyAlignment="1">
      <alignment horizontal="justify" vertical="top" wrapText="1"/>
    </xf>
    <xf numFmtId="4" fontId="6" fillId="2" borderId="0" xfId="0" applyNumberFormat="1" applyFont="1" applyFill="1" applyBorder="1" applyAlignment="1">
      <alignment wrapText="1"/>
    </xf>
    <xf numFmtId="167" fontId="9" fillId="2" borderId="0" xfId="0" applyNumberFormat="1" applyFont="1" applyFill="1" applyBorder="1"/>
    <xf numFmtId="4" fontId="9" fillId="2" borderId="0" xfId="0" applyNumberFormat="1" applyFont="1" applyFill="1" applyBorder="1"/>
    <xf numFmtId="4" fontId="6" fillId="2" borderId="8" xfId="0" applyNumberFormat="1" applyFont="1" applyFill="1" applyBorder="1" applyAlignment="1">
      <alignment wrapText="1"/>
    </xf>
    <xf numFmtId="0" fontId="23" fillId="2" borderId="0" xfId="0" applyFont="1" applyFill="1" applyBorder="1" applyProtection="1"/>
    <xf numFmtId="4" fontId="3" fillId="2" borderId="0" xfId="0" quotePrefix="1" applyNumberFormat="1" applyFont="1" applyFill="1" applyBorder="1" applyAlignment="1">
      <alignment horizontal="justify" vertical="top" wrapText="1"/>
    </xf>
    <xf numFmtId="4" fontId="6" fillId="0" borderId="0" xfId="0" applyNumberFormat="1" applyFont="1" applyFill="1" applyBorder="1" applyAlignment="1">
      <alignment wrapText="1"/>
    </xf>
    <xf numFmtId="0" fontId="40" fillId="0" borderId="0" xfId="0" applyFont="1" applyFill="1" applyProtection="1"/>
    <xf numFmtId="4" fontId="33" fillId="0" borderId="0" xfId="0" applyNumberFormat="1" applyFont="1" applyAlignment="1">
      <alignment vertical="top" wrapText="1"/>
    </xf>
    <xf numFmtId="165" fontId="41" fillId="0" borderId="0" xfId="0" applyNumberFormat="1" applyFont="1" applyFill="1" applyBorder="1" applyProtection="1">
      <protection hidden="1"/>
    </xf>
    <xf numFmtId="0" fontId="33" fillId="0" borderId="0" xfId="0" applyFont="1" applyFill="1" applyProtection="1">
      <protection hidden="1"/>
    </xf>
    <xf numFmtId="0" fontId="3" fillId="2" borderId="0" xfId="0" applyFont="1" applyFill="1" applyBorder="1" applyAlignment="1">
      <alignment vertical="top"/>
    </xf>
    <xf numFmtId="4" fontId="3" fillId="2" borderId="0" xfId="0" applyNumberFormat="1" applyFont="1" applyFill="1" applyBorder="1" applyAlignment="1">
      <alignment vertical="top" wrapText="1"/>
    </xf>
    <xf numFmtId="0" fontId="3" fillId="2" borderId="8" xfId="0" applyFont="1" applyFill="1" applyBorder="1" applyAlignment="1">
      <alignment vertical="top"/>
    </xf>
    <xf numFmtId="4" fontId="3" fillId="2" borderId="8" xfId="0" applyNumberFormat="1" applyFont="1" applyFill="1" applyBorder="1" applyAlignment="1">
      <alignment vertical="top" wrapText="1"/>
    </xf>
    <xf numFmtId="4" fontId="3" fillId="2" borderId="8" xfId="0" applyNumberFormat="1" applyFont="1" applyFill="1" applyBorder="1"/>
    <xf numFmtId="167" fontId="3" fillId="2" borderId="8" xfId="0" applyNumberFormat="1" applyFont="1" applyFill="1" applyBorder="1"/>
    <xf numFmtId="4" fontId="9" fillId="2" borderId="0" xfId="0" applyNumberFormat="1" applyFont="1" applyFill="1" applyBorder="1" applyAlignment="1">
      <alignment vertical="top" wrapText="1"/>
    </xf>
    <xf numFmtId="4" fontId="52" fillId="0" borderId="10" xfId="0" applyNumberFormat="1" applyFont="1" applyFill="1" applyBorder="1" applyAlignment="1">
      <alignment horizontal="justify" vertical="top" wrapText="1"/>
    </xf>
    <xf numFmtId="4" fontId="38" fillId="0" borderId="0" xfId="6" applyNumberFormat="1" applyFont="1" applyFill="1" applyBorder="1" applyAlignment="1" applyProtection="1">
      <alignment horizontal="right" vertical="top"/>
    </xf>
    <xf numFmtId="49" fontId="35" fillId="0" borderId="0" xfId="0" applyNumberFormat="1" applyFont="1" applyFill="1" applyBorder="1" applyAlignment="1">
      <alignment vertical="top"/>
    </xf>
    <xf numFmtId="4" fontId="35" fillId="0" borderId="0" xfId="0" applyNumberFormat="1" applyFont="1" applyFill="1" applyBorder="1" applyAlignment="1">
      <alignment horizontal="justify" vertical="top" wrapText="1"/>
    </xf>
    <xf numFmtId="4" fontId="35" fillId="0" borderId="0" xfId="0" applyNumberFormat="1" applyFont="1" applyFill="1" applyBorder="1"/>
    <xf numFmtId="167" fontId="35" fillId="0" borderId="0" xfId="0" applyNumberFormat="1" applyFont="1" applyFill="1" applyBorder="1" applyProtection="1">
      <protection hidden="1"/>
    </xf>
    <xf numFmtId="0" fontId="42" fillId="0" borderId="0" xfId="0" applyFont="1" applyFill="1" applyProtection="1"/>
    <xf numFmtId="49" fontId="36" fillId="0" borderId="0" xfId="0" applyNumberFormat="1" applyFont="1" applyAlignment="1">
      <alignment vertical="top" wrapText="1"/>
    </xf>
    <xf numFmtId="4" fontId="43" fillId="0" borderId="0" xfId="0" applyNumberFormat="1" applyFont="1" applyAlignment="1">
      <alignment horizontal="justify" vertical="top" wrapText="1"/>
    </xf>
    <xf numFmtId="4" fontId="43" fillId="0" borderId="0" xfId="0" applyNumberFormat="1" applyFont="1" applyAlignment="1">
      <alignment vertical="top" wrapText="1"/>
    </xf>
    <xf numFmtId="166" fontId="36" fillId="0" borderId="0" xfId="0" applyNumberFormat="1" applyFont="1" applyBorder="1" applyAlignment="1" applyProtection="1">
      <alignment vertical="top" wrapText="1"/>
    </xf>
    <xf numFmtId="49" fontId="43" fillId="0" borderId="0" xfId="0" applyNumberFormat="1" applyFont="1" applyFill="1" applyBorder="1" applyAlignment="1">
      <alignment vertical="top"/>
    </xf>
    <xf numFmtId="4" fontId="43" fillId="0" borderId="0" xfId="0" applyNumberFormat="1" applyFont="1" applyFill="1" applyBorder="1" applyAlignment="1">
      <alignment vertical="top"/>
    </xf>
    <xf numFmtId="4" fontId="43" fillId="0" borderId="0" xfId="0" applyNumberFormat="1" applyFont="1" applyFill="1" applyBorder="1"/>
    <xf numFmtId="167" fontId="43" fillId="0" borderId="0" xfId="0" applyNumberFormat="1" applyFont="1" applyFill="1" applyBorder="1" applyProtection="1">
      <protection hidden="1"/>
    </xf>
    <xf numFmtId="4" fontId="34" fillId="0" borderId="0" xfId="6" applyNumberFormat="1" applyFont="1" applyFill="1" applyBorder="1" applyAlignment="1" applyProtection="1">
      <alignment horizontal="right" vertical="top"/>
    </xf>
    <xf numFmtId="0" fontId="44" fillId="0" borderId="0" xfId="0" applyFont="1" applyFill="1" applyProtection="1"/>
    <xf numFmtId="49" fontId="45" fillId="0" borderId="0" xfId="0" applyNumberFormat="1" applyFont="1" applyAlignment="1">
      <alignment vertical="top" wrapText="1"/>
    </xf>
    <xf numFmtId="4" fontId="35" fillId="0" borderId="0" xfId="0" applyNumberFormat="1" applyFont="1" applyAlignment="1">
      <alignment vertical="top" wrapText="1"/>
    </xf>
    <xf numFmtId="166" fontId="36" fillId="0" borderId="0" xfId="0" applyNumberFormat="1" applyFont="1" applyAlignment="1" applyProtection="1">
      <alignment vertical="top" wrapText="1"/>
    </xf>
    <xf numFmtId="166" fontId="45" fillId="0" borderId="0" xfId="0" applyNumberFormat="1" applyFont="1" applyAlignment="1" applyProtection="1">
      <alignment vertical="top" wrapText="1"/>
    </xf>
    <xf numFmtId="4" fontId="43" fillId="0" borderId="0" xfId="0" applyNumberFormat="1" applyFont="1" applyFill="1" applyBorder="1" applyAlignment="1">
      <alignment horizontal="justify" vertical="top" wrapText="1"/>
    </xf>
    <xf numFmtId="0" fontId="35" fillId="0" borderId="0" xfId="0" applyFont="1" applyFill="1" applyProtection="1">
      <protection hidden="1"/>
    </xf>
    <xf numFmtId="165" fontId="43" fillId="0" borderId="0" xfId="0" applyNumberFormat="1" applyFont="1" applyFill="1" applyBorder="1" applyProtection="1">
      <protection hidden="1"/>
    </xf>
    <xf numFmtId="0" fontId="26" fillId="0" borderId="0" xfId="0" applyFont="1" applyBorder="1" applyAlignment="1">
      <alignment vertical="top"/>
    </xf>
    <xf numFmtId="4" fontId="26" fillId="0" borderId="0" xfId="0" applyNumberFormat="1" applyFont="1" applyBorder="1" applyAlignment="1">
      <alignment wrapText="1"/>
    </xf>
    <xf numFmtId="4" fontId="26" fillId="0" borderId="0" xfId="0" applyNumberFormat="1" applyFont="1" applyBorder="1"/>
    <xf numFmtId="167" fontId="26" fillId="0" borderId="0" xfId="0" applyNumberFormat="1" applyFont="1" applyFill="1" applyBorder="1"/>
    <xf numFmtId="4" fontId="26" fillId="0" borderId="0" xfId="6" applyNumberFormat="1" applyFont="1" applyFill="1" applyBorder="1" applyAlignment="1" applyProtection="1">
      <alignment horizontal="right" vertical="top"/>
    </xf>
    <xf numFmtId="0" fontId="27" fillId="0" borderId="0" xfId="0" applyFont="1" applyFill="1" applyProtection="1"/>
    <xf numFmtId="4" fontId="7" fillId="0" borderId="0" xfId="0" applyNumberFormat="1" applyFont="1" applyBorder="1" applyAlignment="1">
      <alignment vertical="top"/>
    </xf>
    <xf numFmtId="0" fontId="3" fillId="0" borderId="0" xfId="0" applyFont="1" applyFill="1" applyAlignment="1" applyProtection="1">
      <alignment horizontal="justify" wrapText="1"/>
      <protection hidden="1"/>
    </xf>
    <xf numFmtId="49" fontId="3" fillId="2" borderId="0" xfId="5" applyNumberFormat="1" applyFont="1" applyFill="1" applyBorder="1" applyAlignment="1">
      <alignment vertical="top"/>
    </xf>
    <xf numFmtId="4" fontId="3" fillId="2" borderId="0" xfId="5" applyNumberFormat="1" applyFont="1" applyFill="1" applyBorder="1" applyAlignment="1">
      <alignment horizontal="justify" vertical="top" wrapText="1"/>
    </xf>
    <xf numFmtId="4" fontId="3" fillId="2" borderId="0" xfId="5" applyNumberFormat="1" applyFont="1" applyFill="1" applyBorder="1"/>
    <xf numFmtId="167" fontId="3" fillId="2" borderId="0" xfId="5" applyNumberFormat="1" applyFont="1" applyFill="1" applyBorder="1"/>
    <xf numFmtId="4" fontId="3" fillId="2" borderId="0" xfId="5" applyNumberFormat="1" applyFont="1" applyFill="1" applyBorder="1" applyAlignment="1">
      <alignment wrapText="1"/>
    </xf>
    <xf numFmtId="167" fontId="9" fillId="2" borderId="0" xfId="5" applyNumberFormat="1" applyFont="1" applyFill="1" applyBorder="1"/>
    <xf numFmtId="4" fontId="9" fillId="2" borderId="0" xfId="5" applyNumberFormat="1" applyFont="1" applyFill="1" applyBorder="1" applyAlignment="1">
      <alignment horizontal="justify" vertical="top" wrapText="1"/>
    </xf>
    <xf numFmtId="4" fontId="3" fillId="2" borderId="0" xfId="5" quotePrefix="1" applyNumberFormat="1" applyFont="1" applyFill="1" applyBorder="1" applyAlignment="1">
      <alignment horizontal="justify" vertical="top" wrapText="1"/>
    </xf>
    <xf numFmtId="49" fontId="9" fillId="2" borderId="0" xfId="5" applyNumberFormat="1" applyFont="1" applyFill="1" applyBorder="1" applyAlignment="1">
      <alignment vertical="top"/>
    </xf>
    <xf numFmtId="4" fontId="9" fillId="2" borderId="0" xfId="5" applyNumberFormat="1" applyFont="1" applyFill="1" applyBorder="1" applyAlignment="1">
      <alignment vertical="top"/>
    </xf>
    <xf numFmtId="49" fontId="3" fillId="0" borderId="0" xfId="5" applyNumberFormat="1" applyFont="1" applyFill="1" applyBorder="1" applyAlignment="1">
      <alignment vertical="top"/>
    </xf>
    <xf numFmtId="4" fontId="3" fillId="0" borderId="0" xfId="5" applyNumberFormat="1" applyFont="1" applyFill="1" applyBorder="1" applyAlignment="1">
      <alignment horizontal="justify" vertical="top" wrapText="1"/>
    </xf>
    <xf numFmtId="4" fontId="3" fillId="0" borderId="0" xfId="5" applyNumberFormat="1" applyFont="1" applyFill="1" applyBorder="1"/>
    <xf numFmtId="4" fontId="9" fillId="0" borderId="0" xfId="5" applyNumberFormat="1" applyFont="1" applyFill="1" applyBorder="1" applyAlignment="1">
      <alignment horizontal="justify" vertical="top" wrapText="1"/>
    </xf>
    <xf numFmtId="0" fontId="11" fillId="0" borderId="0" xfId="5" applyFont="1" applyFill="1" applyBorder="1" applyProtection="1"/>
    <xf numFmtId="0" fontId="10" fillId="0" borderId="0" xfId="5" applyFont="1" applyFill="1" applyBorder="1" applyProtection="1"/>
    <xf numFmtId="167" fontId="3" fillId="0" borderId="0" xfId="5" applyNumberFormat="1" applyFont="1" applyFill="1" applyBorder="1"/>
    <xf numFmtId="167" fontId="9" fillId="0" borderId="0" xfId="5" applyNumberFormat="1" applyFont="1" applyFill="1" applyBorder="1"/>
    <xf numFmtId="4" fontId="9" fillId="0" borderId="0" xfId="5" applyNumberFormat="1" applyFont="1" applyFill="1" applyBorder="1"/>
    <xf numFmtId="0" fontId="10" fillId="0" borderId="0" xfId="5" applyFont="1" applyFill="1" applyAlignment="1" applyProtection="1"/>
    <xf numFmtId="4" fontId="9" fillId="0" borderId="0" xfId="5" applyNumberFormat="1" applyFont="1" applyFill="1" applyBorder="1" applyAlignment="1">
      <alignment vertical="top"/>
    </xf>
    <xf numFmtId="0" fontId="3" fillId="0" borderId="0" xfId="5" applyFont="1" applyFill="1" applyProtection="1">
      <protection hidden="1"/>
    </xf>
    <xf numFmtId="49" fontId="9" fillId="0" borderId="0" xfId="5" applyNumberFormat="1" applyFont="1" applyFill="1" applyBorder="1" applyAlignment="1">
      <alignment vertical="top"/>
    </xf>
    <xf numFmtId="4" fontId="3" fillId="0" borderId="0" xfId="5" applyNumberFormat="1" applyFont="1" applyFill="1" applyBorder="1" applyAlignment="1">
      <alignment horizontal="right" vertical="top" wrapText="1"/>
    </xf>
    <xf numFmtId="49" fontId="28" fillId="0" borderId="0" xfId="5" applyNumberFormat="1" applyFont="1" applyFill="1" applyBorder="1" applyAlignment="1">
      <alignment vertical="top"/>
    </xf>
    <xf numFmtId="0" fontId="28" fillId="0" borderId="0" xfId="5" applyFont="1" applyFill="1" applyBorder="1" applyAlignment="1">
      <alignment horizontal="justify" vertical="top" wrapText="1"/>
    </xf>
    <xf numFmtId="49" fontId="28" fillId="0" borderId="8" xfId="5" applyNumberFormat="1" applyFont="1" applyFill="1" applyBorder="1" applyAlignment="1">
      <alignment vertical="top"/>
    </xf>
    <xf numFmtId="0" fontId="28" fillId="0" borderId="8" xfId="5" applyFont="1" applyFill="1" applyBorder="1" applyAlignment="1">
      <alignment horizontal="justify" vertical="top" wrapText="1"/>
    </xf>
    <xf numFmtId="4" fontId="3" fillId="0" borderId="8" xfId="5" applyNumberFormat="1" applyFont="1" applyFill="1" applyBorder="1" applyAlignment="1">
      <alignment horizontal="right" vertical="top" wrapText="1"/>
    </xf>
    <xf numFmtId="4" fontId="9" fillId="0" borderId="0" xfId="5" applyNumberFormat="1" applyFont="1" applyFill="1" applyBorder="1" applyAlignment="1">
      <alignment horizontal="justify" vertical="top"/>
    </xf>
    <xf numFmtId="0" fontId="1" fillId="0" borderId="0" xfId="5" applyFont="1"/>
    <xf numFmtId="49" fontId="46" fillId="0" borderId="0" xfId="0" applyNumberFormat="1" applyFont="1" applyAlignment="1">
      <alignment vertical="top" wrapText="1"/>
    </xf>
    <xf numFmtId="4" fontId="41" fillId="0" borderId="0" xfId="0" applyNumberFormat="1" applyFont="1" applyAlignment="1">
      <alignment horizontal="justify" vertical="top" wrapText="1"/>
    </xf>
    <xf numFmtId="167" fontId="33" fillId="0" borderId="0" xfId="0" applyNumberFormat="1" applyFont="1" applyFill="1" applyBorder="1" applyProtection="1">
      <protection hidden="1"/>
    </xf>
    <xf numFmtId="166" fontId="47" fillId="0" borderId="0" xfId="0" applyNumberFormat="1" applyFont="1" applyAlignment="1" applyProtection="1">
      <alignment vertical="top" wrapText="1"/>
    </xf>
    <xf numFmtId="0" fontId="48" fillId="0" borderId="0" xfId="0" applyFont="1" applyFill="1" applyProtection="1"/>
    <xf numFmtId="4" fontId="41" fillId="0" borderId="0" xfId="0" applyNumberFormat="1" applyFont="1" applyAlignment="1">
      <alignment vertical="top" wrapText="1"/>
    </xf>
    <xf numFmtId="166" fontId="46" fillId="0" borderId="0" xfId="0" applyNumberFormat="1" applyFont="1" applyAlignment="1" applyProtection="1">
      <alignment vertical="top" wrapText="1"/>
    </xf>
    <xf numFmtId="49" fontId="47" fillId="0" borderId="0" xfId="0" applyNumberFormat="1" applyFont="1" applyAlignment="1">
      <alignment vertical="top" wrapText="1"/>
    </xf>
    <xf numFmtId="4" fontId="40" fillId="0" borderId="0" xfId="6" applyNumberFormat="1" applyFont="1" applyFill="1" applyBorder="1" applyAlignment="1" applyProtection="1">
      <alignment horizontal="right" vertical="top"/>
    </xf>
    <xf numFmtId="4" fontId="33" fillId="0" borderId="0" xfId="0" applyNumberFormat="1" applyFont="1" applyAlignment="1">
      <alignment horizontal="justify" vertical="top" wrapText="1"/>
    </xf>
    <xf numFmtId="49" fontId="33" fillId="0" borderId="0" xfId="0" applyNumberFormat="1" applyFont="1" applyFill="1" applyBorder="1" applyAlignment="1">
      <alignment vertical="top"/>
    </xf>
    <xf numFmtId="0" fontId="33" fillId="0" borderId="0" xfId="0" applyFont="1" applyFill="1" applyBorder="1" applyAlignment="1">
      <alignment horizontal="justify" vertical="top" wrapText="1"/>
    </xf>
    <xf numFmtId="4" fontId="33" fillId="0" borderId="0" xfId="0" applyNumberFormat="1" applyFont="1" applyFill="1" applyBorder="1"/>
    <xf numFmtId="4" fontId="33" fillId="0" borderId="0" xfId="0" applyNumberFormat="1" applyFont="1" applyFill="1" applyBorder="1" applyAlignment="1">
      <alignment horizontal="justify" vertical="top" wrapText="1"/>
    </xf>
    <xf numFmtId="4" fontId="33" fillId="0" borderId="0" xfId="0" applyNumberFormat="1" applyFont="1" applyAlignment="1">
      <alignment horizontal="justify" wrapText="1"/>
    </xf>
    <xf numFmtId="4" fontId="33" fillId="0" borderId="0" xfId="0" applyNumberFormat="1" applyFont="1" applyAlignment="1">
      <alignment wrapText="1"/>
    </xf>
    <xf numFmtId="4" fontId="41" fillId="0" borderId="0" xfId="0" applyNumberFormat="1" applyFont="1" applyFill="1" applyBorder="1" applyAlignment="1">
      <alignment horizontal="justify" vertical="top" wrapText="1"/>
    </xf>
    <xf numFmtId="49" fontId="47" fillId="0" borderId="0" xfId="0" applyNumberFormat="1" applyFont="1" applyBorder="1" applyAlignment="1">
      <alignment vertical="top" wrapText="1"/>
    </xf>
    <xf numFmtId="4" fontId="33" fillId="0" borderId="0" xfId="0" applyNumberFormat="1" applyFont="1" applyBorder="1" applyAlignment="1">
      <alignment vertical="top" wrapText="1"/>
    </xf>
    <xf numFmtId="166" fontId="47" fillId="0" borderId="0" xfId="0" applyNumberFormat="1" applyFont="1" applyBorder="1" applyAlignment="1" applyProtection="1">
      <alignment vertical="top" wrapText="1"/>
    </xf>
    <xf numFmtId="49" fontId="49" fillId="0" borderId="0" xfId="0" applyNumberFormat="1" applyFont="1" applyFill="1" applyBorder="1" applyAlignment="1">
      <alignment vertical="top"/>
    </xf>
    <xf numFmtId="49" fontId="41" fillId="0" borderId="0" xfId="5" applyNumberFormat="1" applyFont="1" applyFill="1" applyBorder="1" applyAlignment="1">
      <alignment vertical="top"/>
    </xf>
    <xf numFmtId="4" fontId="41" fillId="0" borderId="0" xfId="5" applyNumberFormat="1" applyFont="1" applyFill="1" applyBorder="1" applyAlignment="1">
      <alignment vertical="top"/>
    </xf>
    <xf numFmtId="4" fontId="33" fillId="0" borderId="0" xfId="5" applyNumberFormat="1" applyFont="1" applyFill="1" applyBorder="1"/>
    <xf numFmtId="4" fontId="33" fillId="0" borderId="0" xfId="5" applyNumberFormat="1" applyFont="1" applyFill="1" applyBorder="1" applyAlignment="1">
      <alignment vertical="top"/>
    </xf>
    <xf numFmtId="167" fontId="33" fillId="0" borderId="0" xfId="5" applyNumberFormat="1" applyFont="1" applyFill="1" applyBorder="1" applyProtection="1">
      <protection hidden="1"/>
    </xf>
    <xf numFmtId="49" fontId="29" fillId="0" borderId="0" xfId="0" applyNumberFormat="1" applyFont="1" applyAlignment="1">
      <alignment vertical="top" wrapText="1"/>
    </xf>
    <xf numFmtId="166" fontId="17" fillId="0" borderId="0" xfId="0" applyNumberFormat="1" applyFont="1" applyAlignment="1" applyProtection="1">
      <alignment vertical="top" wrapText="1"/>
    </xf>
    <xf numFmtId="4" fontId="30" fillId="0" borderId="0" xfId="0" applyNumberFormat="1" applyFont="1" applyAlignment="1">
      <alignment horizontal="justify" vertical="top" wrapText="1"/>
    </xf>
    <xf numFmtId="166" fontId="29" fillId="0" borderId="0" xfId="0" applyNumberFormat="1" applyFont="1" applyAlignment="1" applyProtection="1">
      <alignment vertical="top" wrapText="1"/>
    </xf>
    <xf numFmtId="166" fontId="17" fillId="0" borderId="0" xfId="0" applyNumberFormat="1" applyFont="1" applyBorder="1" applyAlignment="1" applyProtection="1">
      <alignment vertical="top" wrapText="1"/>
    </xf>
    <xf numFmtId="166" fontId="17" fillId="0" borderId="7" xfId="0" applyNumberFormat="1" applyFont="1" applyBorder="1" applyAlignment="1" applyProtection="1">
      <alignment vertical="top" wrapText="1"/>
    </xf>
    <xf numFmtId="49" fontId="29" fillId="0" borderId="0" xfId="5" applyNumberFormat="1" applyFont="1" applyAlignment="1">
      <alignment vertical="top" wrapText="1"/>
    </xf>
    <xf numFmtId="4" fontId="9" fillId="0" borderId="0" xfId="5" applyNumberFormat="1" applyFont="1" applyAlignment="1">
      <alignment horizontal="justify" vertical="top" wrapText="1"/>
    </xf>
    <xf numFmtId="4" fontId="30" fillId="0" borderId="0" xfId="5" applyNumberFormat="1" applyFont="1" applyAlignment="1">
      <alignment horizontal="justify" vertical="top" wrapText="1"/>
    </xf>
    <xf numFmtId="0" fontId="33" fillId="0" borderId="0" xfId="0" applyFont="1" applyBorder="1" applyAlignment="1">
      <alignment vertical="top"/>
    </xf>
    <xf numFmtId="4" fontId="33" fillId="0" borderId="0" xfId="0" applyNumberFormat="1" applyFont="1" applyFill="1" applyBorder="1" applyAlignment="1">
      <alignment vertical="top"/>
    </xf>
    <xf numFmtId="4" fontId="33" fillId="0" borderId="0" xfId="5" applyNumberFormat="1" applyFont="1" applyFill="1" applyBorder="1" applyAlignment="1">
      <alignment horizontal="right" vertical="top" wrapText="1"/>
    </xf>
    <xf numFmtId="49" fontId="33" fillId="0" borderId="0" xfId="5" applyNumberFormat="1" applyFont="1" applyFill="1" applyBorder="1" applyAlignment="1">
      <alignment vertical="top"/>
    </xf>
    <xf numFmtId="4" fontId="41" fillId="0" borderId="0" xfId="5" applyNumberFormat="1" applyFont="1" applyFill="1" applyBorder="1" applyAlignment="1">
      <alignment horizontal="justify" vertical="top" wrapText="1"/>
    </xf>
    <xf numFmtId="0" fontId="1" fillId="0" borderId="0" xfId="0" applyFont="1"/>
    <xf numFmtId="49" fontId="18" fillId="0" borderId="0" xfId="0" applyNumberFormat="1" applyFont="1" applyAlignment="1">
      <alignment vertical="top" wrapText="1"/>
    </xf>
    <xf numFmtId="4" fontId="33" fillId="0" borderId="0" xfId="0" applyNumberFormat="1" applyFont="1" applyBorder="1"/>
    <xf numFmtId="4" fontId="33" fillId="0" borderId="0" xfId="5" applyNumberFormat="1" applyFont="1" applyAlignment="1">
      <alignment vertical="top" wrapText="1"/>
    </xf>
    <xf numFmtId="4" fontId="41" fillId="0" borderId="0" xfId="0" applyNumberFormat="1" applyFont="1" applyFill="1" applyBorder="1"/>
    <xf numFmtId="4" fontId="33" fillId="0" borderId="8" xfId="5" applyNumberFormat="1" applyFont="1" applyFill="1" applyBorder="1"/>
    <xf numFmtId="0" fontId="41" fillId="0" borderId="0" xfId="5" applyFont="1" applyFill="1" applyBorder="1" applyAlignment="1" applyProtection="1">
      <alignment horizontal="center" vertical="center" wrapText="1"/>
      <protection hidden="1"/>
    </xf>
    <xf numFmtId="0" fontId="50" fillId="0" borderId="0" xfId="5" applyFont="1"/>
    <xf numFmtId="49" fontId="28" fillId="0" borderId="0" xfId="0" applyNumberFormat="1" applyFont="1" applyFill="1" applyBorder="1" applyAlignment="1">
      <alignment vertical="top"/>
    </xf>
    <xf numFmtId="0" fontId="28" fillId="0" borderId="0" xfId="0" applyFont="1" applyFill="1" applyBorder="1" applyAlignment="1">
      <alignment horizontal="justify" vertical="top" wrapText="1"/>
    </xf>
    <xf numFmtId="167" fontId="41" fillId="0" borderId="0" xfId="0" applyNumberFormat="1" applyFont="1" applyFill="1" applyBorder="1" applyProtection="1">
      <protection hidden="1"/>
    </xf>
    <xf numFmtId="167" fontId="33" fillId="0" borderId="8" xfId="5" applyNumberFormat="1" applyFont="1" applyFill="1" applyBorder="1" applyProtection="1">
      <protection hidden="1"/>
    </xf>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51" fillId="0" borderId="0" xfId="0" applyFont="1" applyFill="1" applyBorder="1" applyAlignment="1">
      <alignment horizontal="left" vertical="top"/>
    </xf>
    <xf numFmtId="4" fontId="3" fillId="0" borderId="0" xfId="0" applyNumberFormat="1" applyFont="1" applyFill="1" applyBorder="1" applyAlignment="1">
      <alignment horizontal="right" vertical="top" wrapText="1"/>
    </xf>
    <xf numFmtId="4" fontId="3" fillId="0" borderId="8" xfId="5" applyNumberFormat="1" applyFont="1" applyFill="1" applyBorder="1"/>
    <xf numFmtId="4" fontId="9" fillId="0" borderId="0" xfId="0" applyNumberFormat="1" applyFont="1" applyFill="1" applyBorder="1" applyAlignment="1">
      <alignment vertical="top" wrapText="1"/>
    </xf>
    <xf numFmtId="0" fontId="3" fillId="0" borderId="9" xfId="0" applyFont="1" applyFill="1" applyBorder="1" applyAlignment="1">
      <alignment vertical="top"/>
    </xf>
    <xf numFmtId="4" fontId="9" fillId="0" borderId="9" xfId="0" applyNumberFormat="1" applyFont="1" applyFill="1" applyBorder="1" applyAlignment="1">
      <alignment vertical="top" wrapText="1"/>
    </xf>
    <xf numFmtId="4" fontId="6" fillId="0" borderId="9" xfId="0" applyNumberFormat="1" applyFont="1" applyFill="1" applyBorder="1" applyAlignment="1">
      <alignment wrapText="1"/>
    </xf>
    <xf numFmtId="4" fontId="3" fillId="0" borderId="9" xfId="0" applyNumberFormat="1" applyFont="1" applyFill="1" applyBorder="1"/>
    <xf numFmtId="167" fontId="9" fillId="0" borderId="9" xfId="0" applyNumberFormat="1" applyFont="1" applyFill="1" applyBorder="1"/>
    <xf numFmtId="0" fontId="11" fillId="0" borderId="9" xfId="0" applyFont="1" applyFill="1" applyBorder="1" applyProtection="1"/>
    <xf numFmtId="4" fontId="3" fillId="0" borderId="9" xfId="0" applyNumberFormat="1" applyFont="1" applyFill="1" applyBorder="1" applyAlignment="1">
      <alignment horizontal="justify" vertical="top" wrapText="1"/>
    </xf>
    <xf numFmtId="167" fontId="54" fillId="0" borderId="0" xfId="0" applyNumberFormat="1" applyFont="1" applyFill="1" applyBorder="1"/>
    <xf numFmtId="167" fontId="54" fillId="0" borderId="9" xfId="0" applyNumberFormat="1" applyFont="1" applyFill="1" applyBorder="1"/>
    <xf numFmtId="167" fontId="55" fillId="0" borderId="0" xfId="0" applyNumberFormat="1" applyFont="1" applyFill="1" applyBorder="1"/>
    <xf numFmtId="4" fontId="54" fillId="0" borderId="0" xfId="0" applyNumberFormat="1" applyFont="1" applyFill="1" applyBorder="1" applyAlignment="1">
      <alignment horizontal="justify" vertical="top" wrapText="1"/>
    </xf>
    <xf numFmtId="4" fontId="55" fillId="0" borderId="0" xfId="0" applyNumberFormat="1" applyFont="1" applyFill="1" applyBorder="1" applyAlignment="1">
      <alignment horizontal="justify" vertical="top" wrapText="1"/>
    </xf>
    <xf numFmtId="4" fontId="55" fillId="0" borderId="9" xfId="0" applyNumberFormat="1" applyFont="1" applyBorder="1" applyAlignment="1">
      <alignment vertical="top" wrapText="1"/>
    </xf>
    <xf numFmtId="4" fontId="55" fillId="0" borderId="0" xfId="0" applyNumberFormat="1" applyFont="1" applyBorder="1" applyAlignment="1">
      <alignment vertical="top" wrapText="1"/>
    </xf>
    <xf numFmtId="4" fontId="54" fillId="0" borderId="0" xfId="0" applyNumberFormat="1" applyFont="1" applyBorder="1" applyAlignment="1">
      <alignment vertical="top" wrapText="1"/>
    </xf>
    <xf numFmtId="4" fontId="56" fillId="0" borderId="0" xfId="0" applyNumberFormat="1" applyFont="1" applyFill="1" applyBorder="1" applyAlignment="1">
      <alignment horizontal="justify" vertical="top" wrapText="1"/>
    </xf>
    <xf numFmtId="4" fontId="56" fillId="0" borderId="0" xfId="0" applyNumberFormat="1" applyFont="1" applyBorder="1" applyAlignment="1">
      <alignment wrapText="1"/>
    </xf>
    <xf numFmtId="4" fontId="56" fillId="0" borderId="0" xfId="0" applyNumberFormat="1" applyFont="1" applyBorder="1"/>
    <xf numFmtId="167" fontId="56" fillId="0" borderId="0" xfId="0" applyNumberFormat="1" applyFont="1" applyFill="1" applyBorder="1"/>
    <xf numFmtId="4" fontId="57" fillId="0" borderId="0" xfId="0" applyNumberFormat="1" applyFont="1" applyFill="1" applyBorder="1" applyAlignment="1">
      <alignment horizontal="justify" vertical="top" wrapText="1"/>
    </xf>
    <xf numFmtId="4" fontId="57" fillId="0" borderId="0" xfId="0" applyNumberFormat="1" applyFont="1" applyBorder="1" applyAlignment="1">
      <alignment wrapText="1"/>
    </xf>
    <xf numFmtId="4" fontId="57" fillId="0" borderId="0" xfId="0" applyNumberFormat="1" applyFont="1" applyBorder="1"/>
    <xf numFmtId="167" fontId="57" fillId="0" borderId="0" xfId="0" applyNumberFormat="1" applyFont="1" applyFill="1" applyBorder="1"/>
    <xf numFmtId="4" fontId="57" fillId="0" borderId="11" xfId="0" applyNumberFormat="1" applyFont="1" applyBorder="1" applyAlignment="1">
      <alignment wrapText="1"/>
    </xf>
    <xf numFmtId="49" fontId="58" fillId="0" borderId="1" xfId="0" applyNumberFormat="1" applyFont="1" applyFill="1" applyBorder="1" applyProtection="1">
      <protection hidden="1"/>
    </xf>
    <xf numFmtId="49" fontId="3" fillId="0" borderId="0" xfId="0" applyNumberFormat="1" applyFont="1" applyFill="1" applyBorder="1" applyAlignment="1">
      <alignment vertical="top"/>
    </xf>
    <xf numFmtId="0" fontId="0" fillId="0" borderId="0" xfId="0" applyAlignment="1">
      <alignment vertical="top"/>
    </xf>
    <xf numFmtId="0" fontId="0" fillId="0" borderId="0" xfId="0" applyAlignment="1"/>
    <xf numFmtId="49" fontId="3" fillId="0" borderId="0" xfId="0" applyNumberFormat="1" applyFont="1" applyFill="1" applyBorder="1" applyAlignment="1">
      <alignment vertical="top" wrapText="1"/>
    </xf>
    <xf numFmtId="0" fontId="0" fillId="0" borderId="0" xfId="0" applyAlignment="1">
      <alignment vertical="top" wrapText="1"/>
    </xf>
    <xf numFmtId="49" fontId="9" fillId="0" borderId="0" xfId="5" applyNumberFormat="1" applyFont="1" applyFill="1" applyBorder="1" applyAlignment="1">
      <alignment horizontal="justify" vertical="top"/>
    </xf>
    <xf numFmtId="0" fontId="1" fillId="0" borderId="0" xfId="5" applyFont="1" applyAlignment="1">
      <alignment vertical="top"/>
    </xf>
  </cellXfs>
  <cellStyles count="11">
    <cellStyle name="Comma" xfId="6" builtinId="3"/>
    <cellStyle name="Navadno 2" xfId="1"/>
    <cellStyle name="Navadno 2 2" xfId="2"/>
    <cellStyle name="Navadno 3" xfId="3"/>
    <cellStyle name="Navadno 4" xfId="4"/>
    <cellStyle name="Normal" xfId="0" builtinId="0"/>
    <cellStyle name="Normal 2" xfId="5"/>
    <cellStyle name="Vejica 2" xfId="7"/>
    <cellStyle name="Vejica 2 2" xfId="8"/>
    <cellStyle name="Vejica 3" xfId="9"/>
    <cellStyle name="Vejica 4"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5</xdr:col>
      <xdr:colOff>1628775</xdr:colOff>
      <xdr:row>0</xdr:row>
      <xdr:rowOff>400050</xdr:rowOff>
    </xdr:to>
    <xdr:pic>
      <xdr:nvPicPr>
        <xdr:cNvPr id="20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9050" y="19050"/>
          <a:ext cx="7229475" cy="381000"/>
        </a:xfrm>
        <a:prstGeom prst="rect">
          <a:avLst/>
        </a:prstGeom>
        <a:solidFill>
          <a:srgbClr val="FFFFFF"/>
        </a:solidFill>
        <a:ln w="6350">
          <a:solidFill>
            <a:srgbClr val="000000"/>
          </a:solid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384"/>
  <sheetViews>
    <sheetView view="pageBreakPreview" topLeftCell="A9" zoomScale="115" zoomScaleNormal="90" zoomScaleSheetLayoutView="115" workbookViewId="0">
      <selection activeCell="E331" sqref="E331"/>
    </sheetView>
  </sheetViews>
  <sheetFormatPr defaultColWidth="9" defaultRowHeight="12.75"/>
  <cols>
    <col min="1" max="1" width="4.28515625" style="12" customWidth="1"/>
    <col min="2" max="2" width="51.42578125" style="13" customWidth="1"/>
    <col min="3" max="3" width="8.42578125" style="14" customWidth="1"/>
    <col min="4" max="4" width="12.140625" style="15" customWidth="1"/>
    <col min="5" max="5" width="12.140625" style="94" customWidth="1"/>
    <col min="6" max="6" width="20.28515625" style="16" customWidth="1"/>
    <col min="7" max="7" width="15.28515625" style="17" hidden="1" customWidth="1"/>
    <col min="8" max="8" width="9" style="8" customWidth="1"/>
    <col min="9" max="9" width="11" style="8" customWidth="1"/>
    <col min="10" max="16384" width="9" style="8"/>
  </cols>
  <sheetData>
    <row r="1" spans="1:8" s="1" customFormat="1" ht="32.25" customHeight="1">
      <c r="A1" s="40"/>
      <c r="B1" s="41"/>
      <c r="C1" s="42"/>
      <c r="D1" s="22"/>
      <c r="E1" s="22"/>
      <c r="F1" s="23"/>
      <c r="G1" s="20"/>
    </row>
    <row r="2" spans="1:8" s="2" customFormat="1" ht="18.75" customHeight="1" thickBot="1">
      <c r="A2" s="43"/>
      <c r="B2" s="44" t="s">
        <v>0</v>
      </c>
      <c r="C2" s="45" t="s">
        <v>1</v>
      </c>
      <c r="D2" s="45" t="s">
        <v>2</v>
      </c>
      <c r="E2" s="90" t="s">
        <v>43</v>
      </c>
      <c r="F2" s="46" t="s">
        <v>3</v>
      </c>
      <c r="G2" s="21"/>
    </row>
    <row r="3" spans="1:8" ht="7.15" customHeight="1">
      <c r="A3" s="3"/>
      <c r="B3" s="47"/>
      <c r="C3" s="4"/>
      <c r="D3" s="5"/>
      <c r="E3" s="91"/>
      <c r="F3" s="6"/>
      <c r="G3" s="7"/>
    </row>
    <row r="4" spans="1:8" ht="7.15" customHeight="1">
      <c r="A4" s="3"/>
      <c r="B4" s="47"/>
      <c r="C4" s="4"/>
      <c r="D4" s="5"/>
      <c r="E4" s="91"/>
      <c r="F4" s="6"/>
      <c r="G4" s="7"/>
    </row>
    <row r="5" spans="1:8" s="10" customFormat="1">
      <c r="A5" s="24"/>
      <c r="B5" s="25"/>
      <c r="C5" s="26"/>
      <c r="D5" s="26"/>
      <c r="E5" s="26"/>
      <c r="F5" s="26"/>
      <c r="G5" s="9"/>
      <c r="H5" s="11"/>
    </row>
    <row r="6" spans="1:8" s="10" customFormat="1">
      <c r="A6" s="326" t="s">
        <v>44</v>
      </c>
      <c r="B6" s="327"/>
      <c r="C6" s="26"/>
      <c r="D6" s="26"/>
      <c r="E6" s="26"/>
      <c r="F6" s="26"/>
      <c r="G6" s="9"/>
      <c r="H6" s="11"/>
    </row>
    <row r="7" spans="1:8" s="10" customFormat="1">
      <c r="A7" s="24"/>
      <c r="B7" s="25"/>
      <c r="C7" s="26"/>
      <c r="D7" s="26"/>
      <c r="E7" s="26"/>
      <c r="F7" s="26"/>
      <c r="G7" s="9"/>
      <c r="H7" s="11"/>
    </row>
    <row r="8" spans="1:8" s="10" customFormat="1">
      <c r="A8" s="24"/>
      <c r="B8" s="25"/>
      <c r="C8" s="26"/>
      <c r="D8" s="26"/>
      <c r="E8" s="26"/>
      <c r="F8" s="26"/>
      <c r="G8" s="9"/>
      <c r="H8" s="11"/>
    </row>
    <row r="9" spans="1:8" s="19" customFormat="1">
      <c r="A9" s="24"/>
      <c r="B9" s="25"/>
      <c r="C9" s="26"/>
      <c r="D9" s="26"/>
      <c r="E9" s="26"/>
      <c r="F9" s="26"/>
      <c r="G9" s="18"/>
    </row>
    <row r="10" spans="1:8" s="19" customFormat="1">
      <c r="A10" s="326" t="s">
        <v>45</v>
      </c>
      <c r="B10" s="327"/>
      <c r="C10" s="328"/>
      <c r="D10" s="328"/>
      <c r="E10" s="26"/>
      <c r="F10" s="26"/>
      <c r="G10" s="18"/>
    </row>
    <row r="11" spans="1:8" s="19" customFormat="1">
      <c r="A11" s="24"/>
      <c r="B11" s="83"/>
      <c r="C11" s="84"/>
      <c r="D11" s="26"/>
      <c r="E11" s="26"/>
      <c r="F11" s="26"/>
      <c r="G11" s="18"/>
    </row>
    <row r="12" spans="1:8" s="19" customFormat="1">
      <c r="A12" s="24"/>
      <c r="B12" s="25"/>
      <c r="C12" s="26"/>
      <c r="D12" s="26"/>
      <c r="E12" s="26"/>
      <c r="F12" s="26"/>
      <c r="G12" s="18"/>
    </row>
    <row r="13" spans="1:8" s="19" customFormat="1">
      <c r="A13" s="24"/>
      <c r="B13" s="25"/>
      <c r="C13" s="26"/>
      <c r="D13" s="26"/>
      <c r="E13" s="26"/>
      <c r="F13" s="26"/>
      <c r="G13" s="18"/>
    </row>
    <row r="14" spans="1:8" s="19" customFormat="1">
      <c r="A14" s="24"/>
      <c r="B14" s="25"/>
      <c r="C14" s="26"/>
      <c r="D14" s="26"/>
      <c r="E14" s="26"/>
      <c r="F14" s="26"/>
      <c r="G14" s="18"/>
    </row>
    <row r="15" spans="1:8" s="19" customFormat="1">
      <c r="A15" s="24"/>
      <c r="B15" s="27" t="s">
        <v>5</v>
      </c>
      <c r="C15" s="26"/>
      <c r="D15" s="26"/>
      <c r="E15" s="26"/>
      <c r="F15" s="26"/>
      <c r="G15" s="18"/>
    </row>
    <row r="16" spans="1:8" s="19" customFormat="1">
      <c r="A16" s="24"/>
      <c r="B16" s="25"/>
      <c r="C16" s="26"/>
      <c r="D16" s="26"/>
      <c r="E16" s="26"/>
      <c r="F16" s="26"/>
      <c r="G16" s="18"/>
    </row>
    <row r="17" spans="1:9" s="19" customFormat="1">
      <c r="A17" s="24"/>
      <c r="B17" s="25"/>
      <c r="C17" s="26"/>
      <c r="D17" s="26"/>
      <c r="E17" s="26"/>
      <c r="F17" s="26"/>
      <c r="G17" s="18"/>
    </row>
    <row r="18" spans="1:9" s="19" customFormat="1">
      <c r="A18" s="28" t="s">
        <v>27</v>
      </c>
      <c r="B18" s="27" t="s">
        <v>25</v>
      </c>
      <c r="C18" s="26"/>
      <c r="D18" s="26"/>
      <c r="E18" s="26"/>
      <c r="F18" s="82"/>
      <c r="G18" s="18"/>
    </row>
    <row r="19" spans="1:9" s="19" customFormat="1" ht="5.0999999999999996" customHeight="1">
      <c r="A19" s="28"/>
      <c r="B19" s="27"/>
      <c r="C19" s="26"/>
      <c r="D19" s="26"/>
      <c r="E19" s="26"/>
      <c r="F19" s="82"/>
      <c r="G19" s="18"/>
    </row>
    <row r="20" spans="1:9" s="19" customFormat="1">
      <c r="A20" s="24" t="s">
        <v>160</v>
      </c>
      <c r="B20" s="25" t="s">
        <v>161</v>
      </c>
      <c r="C20" s="26"/>
      <c r="D20" s="26"/>
      <c r="E20" s="26"/>
      <c r="F20" s="81">
        <f>F81</f>
        <v>0</v>
      </c>
      <c r="G20" s="18"/>
    </row>
    <row r="21" spans="1:9" s="19" customFormat="1">
      <c r="A21" s="146" t="s">
        <v>162</v>
      </c>
      <c r="B21" s="147" t="s">
        <v>163</v>
      </c>
      <c r="C21" s="148"/>
      <c r="D21" s="148"/>
      <c r="E21" s="148"/>
      <c r="F21" s="149">
        <f>F90</f>
        <v>0</v>
      </c>
      <c r="G21" s="18"/>
    </row>
    <row r="22" spans="1:9" s="19" customFormat="1" ht="5.0999999999999996" customHeight="1">
      <c r="A22" s="24"/>
      <c r="B22" s="25"/>
      <c r="C22" s="26"/>
      <c r="D22" s="26"/>
      <c r="E22" s="26"/>
      <c r="F22" s="81"/>
      <c r="G22" s="18"/>
    </row>
    <row r="23" spans="1:9" s="19" customFormat="1">
      <c r="A23" s="24"/>
      <c r="B23" s="48" t="s">
        <v>167</v>
      </c>
      <c r="C23" s="26"/>
      <c r="D23" s="26"/>
      <c r="E23" s="26"/>
      <c r="F23" s="82">
        <f>F20+F21</f>
        <v>0</v>
      </c>
      <c r="G23" s="18"/>
    </row>
    <row r="24" spans="1:9" s="19" customFormat="1" ht="15" customHeight="1">
      <c r="A24" s="24"/>
      <c r="B24" s="25"/>
      <c r="C24" s="26"/>
      <c r="D24" s="26"/>
      <c r="E24" s="26"/>
      <c r="F24" s="81"/>
      <c r="G24" s="18"/>
    </row>
    <row r="25" spans="1:9" s="19" customFormat="1">
      <c r="A25" s="28" t="s">
        <v>28</v>
      </c>
      <c r="B25" s="27" t="s">
        <v>179</v>
      </c>
      <c r="C25" s="26"/>
      <c r="D25" s="26"/>
      <c r="E25" s="26"/>
      <c r="F25" s="81"/>
      <c r="G25" s="18"/>
    </row>
    <row r="26" spans="1:9" s="19" customFormat="1" ht="5.0999999999999996" customHeight="1">
      <c r="A26" s="28"/>
      <c r="B26" s="27"/>
      <c r="C26" s="26"/>
      <c r="D26" s="26"/>
      <c r="E26" s="26"/>
      <c r="F26" s="81"/>
      <c r="G26" s="18"/>
    </row>
    <row r="27" spans="1:9" s="108" customFormat="1">
      <c r="A27" s="146" t="s">
        <v>135</v>
      </c>
      <c r="B27" s="167" t="s">
        <v>180</v>
      </c>
      <c r="C27" s="164"/>
      <c r="D27" s="164"/>
      <c r="E27" s="164"/>
      <c r="F27" s="163"/>
      <c r="G27" s="107"/>
    </row>
    <row r="28" spans="1:9" s="19" customFormat="1" ht="5.0999999999999996" customHeight="1">
      <c r="A28" s="146"/>
      <c r="B28" s="147"/>
      <c r="C28" s="148"/>
      <c r="D28" s="148"/>
      <c r="E28" s="148"/>
      <c r="F28" s="149"/>
      <c r="G28" s="18"/>
    </row>
    <row r="29" spans="1:9" s="19" customFormat="1">
      <c r="A29" s="146" t="s">
        <v>9</v>
      </c>
      <c r="B29" s="147" t="s">
        <v>156</v>
      </c>
      <c r="C29" s="148"/>
      <c r="D29" s="148"/>
      <c r="E29" s="148"/>
      <c r="F29" s="149">
        <f>F140</f>
        <v>0</v>
      </c>
      <c r="G29" s="18"/>
    </row>
    <row r="30" spans="1:9" s="19" customFormat="1">
      <c r="A30" s="146" t="s">
        <v>10</v>
      </c>
      <c r="B30" s="147" t="s">
        <v>127</v>
      </c>
      <c r="C30" s="148"/>
      <c r="D30" s="148"/>
      <c r="E30" s="148"/>
      <c r="F30" s="149">
        <f>F203</f>
        <v>0</v>
      </c>
      <c r="G30" s="18"/>
      <c r="I30" s="114"/>
    </row>
    <row r="31" spans="1:9" s="19" customFormat="1">
      <c r="A31" s="146" t="s">
        <v>6</v>
      </c>
      <c r="B31" s="147" t="s">
        <v>129</v>
      </c>
      <c r="C31" s="148"/>
      <c r="D31" s="148"/>
      <c r="E31" s="148"/>
      <c r="F31" s="149">
        <f>F235</f>
        <v>0</v>
      </c>
      <c r="G31" s="18"/>
    </row>
    <row r="32" spans="1:9" s="19" customFormat="1">
      <c r="A32" s="146" t="s">
        <v>7</v>
      </c>
      <c r="B32" s="147" t="s">
        <v>126</v>
      </c>
      <c r="C32" s="148"/>
      <c r="D32" s="148"/>
      <c r="E32" s="148"/>
      <c r="F32" s="149">
        <f>F277</f>
        <v>0</v>
      </c>
      <c r="G32" s="18"/>
    </row>
    <row r="33" spans="1:8" s="19" customFormat="1">
      <c r="A33" s="146" t="s">
        <v>8</v>
      </c>
      <c r="B33" s="147" t="s">
        <v>154</v>
      </c>
      <c r="C33" s="148"/>
      <c r="D33" s="148"/>
      <c r="E33" s="148"/>
      <c r="F33" s="149">
        <f>F283</f>
        <v>0</v>
      </c>
      <c r="G33" s="18"/>
    </row>
    <row r="34" spans="1:8" s="19" customFormat="1" ht="5.0999999999999996" customHeight="1">
      <c r="A34" s="146"/>
      <c r="B34" s="147"/>
      <c r="C34" s="148"/>
      <c r="D34" s="148"/>
      <c r="E34" s="148"/>
      <c r="F34" s="149"/>
      <c r="G34" s="18"/>
    </row>
    <row r="35" spans="1:8" s="58" customFormat="1">
      <c r="A35" s="166"/>
      <c r="B35" s="161" t="s">
        <v>151</v>
      </c>
      <c r="C35" s="164"/>
      <c r="D35" s="164"/>
      <c r="E35" s="164"/>
      <c r="F35" s="163">
        <f>SUM(F29:G33)</f>
        <v>0</v>
      </c>
      <c r="G35" s="9"/>
      <c r="H35" s="88"/>
    </row>
    <row r="36" spans="1:8" s="19" customFormat="1" ht="9.9499999999999993" customHeight="1">
      <c r="A36" s="24"/>
      <c r="B36" s="25"/>
      <c r="C36" s="26"/>
      <c r="D36" s="26"/>
      <c r="E36" s="26"/>
      <c r="F36" s="81"/>
      <c r="G36" s="18"/>
    </row>
    <row r="37" spans="1:8" s="19" customFormat="1" ht="14.25" customHeight="1">
      <c r="A37" s="24" t="s">
        <v>136</v>
      </c>
      <c r="B37" s="25" t="s">
        <v>137</v>
      </c>
      <c r="C37" s="26"/>
      <c r="D37" s="26"/>
      <c r="E37" s="26"/>
      <c r="F37" s="81"/>
      <c r="G37" s="18"/>
    </row>
    <row r="38" spans="1:8" s="19" customFormat="1" ht="5.0999999999999996" customHeight="1">
      <c r="A38" s="24"/>
      <c r="B38" s="25"/>
      <c r="C38" s="26"/>
      <c r="D38" s="26"/>
      <c r="E38" s="26"/>
      <c r="F38" s="81"/>
      <c r="G38" s="18"/>
    </row>
    <row r="39" spans="1:8" s="19" customFormat="1">
      <c r="A39" s="24" t="s">
        <v>9</v>
      </c>
      <c r="B39" s="25" t="s">
        <v>23</v>
      </c>
      <c r="C39" s="26"/>
      <c r="D39" s="26"/>
      <c r="E39" s="26"/>
      <c r="F39" s="81">
        <f>F309</f>
        <v>0</v>
      </c>
      <c r="G39" s="18"/>
    </row>
    <row r="40" spans="1:8" s="19" customFormat="1">
      <c r="A40" s="24" t="s">
        <v>10</v>
      </c>
      <c r="B40" s="25" t="s">
        <v>181</v>
      </c>
      <c r="C40" s="26"/>
      <c r="D40" s="26"/>
      <c r="E40" s="26"/>
      <c r="F40" s="81">
        <f>F362</f>
        <v>0</v>
      </c>
      <c r="G40" s="18"/>
    </row>
    <row r="41" spans="1:8" s="19" customFormat="1" ht="5.0999999999999996" customHeight="1">
      <c r="A41" s="24"/>
      <c r="B41" s="25"/>
      <c r="C41" s="26"/>
      <c r="D41" s="26"/>
      <c r="E41" s="26"/>
      <c r="F41" s="81"/>
      <c r="G41" s="18"/>
    </row>
    <row r="42" spans="1:8" s="58" customFormat="1">
      <c r="B42" s="27" t="s">
        <v>152</v>
      </c>
      <c r="C42" s="29"/>
      <c r="D42" s="29"/>
      <c r="E42" s="29"/>
      <c r="F42" s="82">
        <f>SUM(F39:G40)</f>
        <v>0</v>
      </c>
      <c r="G42" s="9"/>
      <c r="H42" s="88"/>
    </row>
    <row r="43" spans="1:8" s="58" customFormat="1" ht="9.9499999999999993" customHeight="1">
      <c r="A43" s="24"/>
      <c r="B43" s="25"/>
      <c r="C43" s="26"/>
      <c r="D43" s="26"/>
      <c r="E43" s="26"/>
      <c r="F43" s="81"/>
      <c r="G43" s="9"/>
      <c r="H43" s="88"/>
    </row>
    <row r="44" spans="1:8" s="135" customFormat="1">
      <c r="B44" s="27" t="s">
        <v>182</v>
      </c>
      <c r="C44" s="29"/>
      <c r="D44" s="29"/>
      <c r="E44" s="29"/>
      <c r="F44" s="82">
        <f>F35+F42</f>
        <v>0</v>
      </c>
      <c r="G44" s="102"/>
      <c r="H44" s="136"/>
    </row>
    <row r="45" spans="1:8" s="10" customFormat="1" ht="15" customHeight="1">
      <c r="A45" s="24"/>
      <c r="B45" s="25"/>
      <c r="C45" s="26"/>
      <c r="D45" s="26"/>
      <c r="E45" s="26"/>
      <c r="F45" s="81"/>
      <c r="G45" s="9"/>
      <c r="H45" s="11"/>
    </row>
    <row r="46" spans="1:8" s="10" customFormat="1">
      <c r="A46" s="28" t="s">
        <v>29</v>
      </c>
      <c r="B46" s="27" t="s">
        <v>33</v>
      </c>
      <c r="C46" s="26"/>
      <c r="D46" s="26"/>
      <c r="E46" s="26"/>
      <c r="F46" s="81"/>
      <c r="G46" s="9"/>
      <c r="H46" s="11"/>
    </row>
    <row r="47" spans="1:8" s="10" customFormat="1" ht="5.0999999999999996" customHeight="1">
      <c r="B47" s="25"/>
      <c r="C47" s="26"/>
      <c r="D47" s="26"/>
      <c r="E47" s="26"/>
      <c r="F47" s="81"/>
      <c r="G47" s="9"/>
      <c r="H47" s="11"/>
    </row>
    <row r="48" spans="1:8" s="10" customFormat="1">
      <c r="A48" s="10" t="s">
        <v>184</v>
      </c>
      <c r="B48" s="25" t="s">
        <v>185</v>
      </c>
      <c r="C48" s="26"/>
      <c r="D48" s="26"/>
      <c r="E48" s="26"/>
      <c r="F48" s="81">
        <f>F373</f>
        <v>0</v>
      </c>
      <c r="G48" s="9"/>
      <c r="H48" s="11"/>
    </row>
    <row r="49" spans="1:8" s="10" customFormat="1">
      <c r="A49" s="146" t="s">
        <v>192</v>
      </c>
      <c r="B49" s="147" t="s">
        <v>41</v>
      </c>
      <c r="C49" s="148"/>
      <c r="D49" s="148"/>
      <c r="E49" s="148"/>
      <c r="F49" s="149">
        <f>F382</f>
        <v>0</v>
      </c>
      <c r="G49" s="9"/>
      <c r="H49" s="11"/>
    </row>
    <row r="50" spans="1:8" s="10" customFormat="1" ht="5.0999999999999996" customHeight="1">
      <c r="A50" s="28"/>
      <c r="B50" s="48"/>
      <c r="C50" s="26"/>
      <c r="D50" s="26"/>
      <c r="E50" s="26"/>
      <c r="F50" s="81"/>
      <c r="G50" s="9"/>
      <c r="H50" s="11"/>
    </row>
    <row r="51" spans="1:8" s="10" customFormat="1">
      <c r="A51" s="28"/>
      <c r="B51" s="27" t="s">
        <v>34</v>
      </c>
      <c r="C51" s="168"/>
      <c r="D51" s="26"/>
      <c r="E51" s="26"/>
      <c r="F51" s="82">
        <f>SUM(F48:F49)</f>
        <v>0</v>
      </c>
      <c r="G51" s="9"/>
      <c r="H51" s="11"/>
    </row>
    <row r="52" spans="1:8" s="10" customFormat="1" ht="15" customHeight="1">
      <c r="A52" s="24"/>
      <c r="B52" s="25"/>
      <c r="C52" s="32"/>
      <c r="D52" s="33"/>
      <c r="E52" s="33"/>
      <c r="F52" s="33"/>
      <c r="G52" s="9"/>
      <c r="H52" s="11"/>
    </row>
    <row r="53" spans="1:8" s="10" customFormat="1">
      <c r="A53" s="146"/>
      <c r="B53" s="161" t="s">
        <v>193</v>
      </c>
      <c r="C53" s="162"/>
      <c r="D53" s="148"/>
      <c r="E53" s="148"/>
      <c r="F53" s="163">
        <f>F21+F35+F49</f>
        <v>0</v>
      </c>
      <c r="G53" s="9"/>
      <c r="H53" s="11"/>
    </row>
    <row r="54" spans="1:8" s="10" customFormat="1" ht="5.0999999999999996" customHeight="1">
      <c r="A54" s="173"/>
      <c r="B54" s="174"/>
      <c r="C54" s="162"/>
      <c r="D54" s="148"/>
      <c r="E54" s="148"/>
      <c r="F54" s="164"/>
      <c r="G54" s="9"/>
      <c r="H54" s="11"/>
    </row>
    <row r="55" spans="1:8" s="10" customFormat="1" ht="13.5" thickBot="1">
      <c r="A55" s="175"/>
      <c r="B55" s="176" t="s">
        <v>11</v>
      </c>
      <c r="C55" s="165"/>
      <c r="D55" s="177"/>
      <c r="E55" s="177"/>
      <c r="F55" s="178">
        <f>SUM(F53*0.2)</f>
        <v>0</v>
      </c>
      <c r="G55" s="9"/>
      <c r="H55" s="11"/>
    </row>
    <row r="56" spans="1:8" s="10" customFormat="1" ht="5.0999999999999996" customHeight="1" thickTop="1">
      <c r="A56" s="173"/>
      <c r="B56" s="174"/>
      <c r="C56" s="162"/>
      <c r="D56" s="148"/>
      <c r="E56" s="148"/>
      <c r="F56" s="149"/>
      <c r="G56" s="9"/>
      <c r="H56" s="11"/>
    </row>
    <row r="57" spans="1:8" s="10" customFormat="1">
      <c r="A57" s="173"/>
      <c r="B57" s="179" t="s">
        <v>12</v>
      </c>
      <c r="C57" s="162"/>
      <c r="D57" s="148"/>
      <c r="E57" s="148"/>
      <c r="F57" s="163">
        <f>SUM(F53:F55)</f>
        <v>0</v>
      </c>
      <c r="G57" s="9"/>
      <c r="H57" s="11"/>
    </row>
    <row r="58" spans="1:8" s="10" customFormat="1" ht="20.100000000000001" customHeight="1">
      <c r="A58" s="30"/>
      <c r="B58" s="34"/>
      <c r="C58" s="137"/>
      <c r="D58" s="33"/>
      <c r="E58" s="33"/>
      <c r="F58" s="33"/>
      <c r="G58" s="9"/>
      <c r="H58" s="11"/>
    </row>
    <row r="59" spans="1:8" s="104" customFormat="1">
      <c r="A59" s="69"/>
      <c r="B59" s="27" t="s">
        <v>35</v>
      </c>
      <c r="C59" s="138"/>
      <c r="D59" s="35"/>
      <c r="E59" s="35"/>
      <c r="F59" s="82">
        <f>F23+F44+F51</f>
        <v>0</v>
      </c>
      <c r="G59" s="102"/>
      <c r="H59" s="103"/>
    </row>
    <row r="60" spans="1:8" s="10" customFormat="1" ht="5.0999999999999996" customHeight="1">
      <c r="A60" s="30"/>
      <c r="B60" s="25"/>
      <c r="C60" s="137"/>
      <c r="D60" s="33"/>
      <c r="E60" s="33"/>
      <c r="F60" s="81"/>
      <c r="G60" s="9"/>
      <c r="H60" s="11"/>
    </row>
    <row r="61" spans="1:8" s="10" customFormat="1" ht="13.5" thickBot="1">
      <c r="A61" s="139"/>
      <c r="B61" s="140" t="s">
        <v>11</v>
      </c>
      <c r="C61" s="141"/>
      <c r="D61" s="142"/>
      <c r="E61" s="142"/>
      <c r="F61" s="143">
        <f>SUM(F59*0.2)</f>
        <v>0</v>
      </c>
      <c r="G61" s="9"/>
      <c r="H61" s="11"/>
    </row>
    <row r="62" spans="1:8" s="10" customFormat="1" ht="5.0999999999999996" customHeight="1">
      <c r="A62" s="30"/>
      <c r="B62" s="31"/>
      <c r="C62" s="137"/>
      <c r="D62" s="33"/>
      <c r="E62" s="33"/>
      <c r="F62" s="81"/>
      <c r="G62" s="9"/>
      <c r="H62" s="11"/>
    </row>
    <row r="63" spans="1:8" s="104" customFormat="1">
      <c r="A63" s="69"/>
      <c r="B63" s="34" t="s">
        <v>12</v>
      </c>
      <c r="C63" s="138"/>
      <c r="D63" s="35"/>
      <c r="E63" s="35"/>
      <c r="F63" s="82">
        <f>SUM(F59:F61)</f>
        <v>0</v>
      </c>
      <c r="G63" s="102"/>
      <c r="H63" s="103"/>
    </row>
    <row r="64" spans="1:8" s="104" customFormat="1">
      <c r="A64" s="30"/>
      <c r="B64" s="34"/>
      <c r="C64" s="137"/>
      <c r="D64" s="33"/>
      <c r="E64" s="33"/>
      <c r="F64" s="82"/>
      <c r="G64" s="9"/>
      <c r="H64" s="11"/>
    </row>
    <row r="65" spans="1:8" s="10" customFormat="1" ht="12">
      <c r="A65" s="204"/>
      <c r="B65" s="210" t="s">
        <v>194</v>
      </c>
      <c r="C65" s="205"/>
      <c r="D65" s="206"/>
      <c r="E65" s="206"/>
      <c r="F65" s="207"/>
      <c r="G65" s="208"/>
      <c r="H65" s="209"/>
    </row>
    <row r="66" spans="1:8" s="10" customFormat="1">
      <c r="A66" s="30"/>
      <c r="B66" s="34"/>
      <c r="C66" s="137"/>
      <c r="D66" s="33"/>
      <c r="E66" s="33"/>
      <c r="F66" s="33"/>
      <c r="G66" s="9"/>
      <c r="H66" s="11"/>
    </row>
    <row r="67" spans="1:8" s="10" customFormat="1">
      <c r="A67" s="30"/>
      <c r="B67" s="68" t="s">
        <v>148</v>
      </c>
      <c r="C67" s="32"/>
      <c r="D67" s="33"/>
      <c r="E67" s="33"/>
      <c r="F67" s="33"/>
      <c r="G67" s="9"/>
      <c r="H67" s="11"/>
    </row>
    <row r="68" spans="1:8" s="10" customFormat="1">
      <c r="A68" s="30"/>
      <c r="B68" s="31"/>
      <c r="C68" s="32"/>
      <c r="D68" s="33"/>
      <c r="E68" s="33"/>
      <c r="F68" s="33"/>
      <c r="G68" s="9"/>
      <c r="H68" s="11"/>
    </row>
    <row r="69" spans="1:8" s="10" customFormat="1">
      <c r="A69" s="30"/>
      <c r="B69" s="31"/>
      <c r="C69" s="32"/>
      <c r="D69" s="33"/>
      <c r="E69" s="33"/>
      <c r="F69" s="33"/>
      <c r="G69" s="9"/>
      <c r="H69" s="11"/>
    </row>
    <row r="70" spans="1:8" s="10" customFormat="1">
      <c r="A70" s="69" t="s">
        <v>27</v>
      </c>
      <c r="B70" s="38" t="s">
        <v>25</v>
      </c>
      <c r="C70" s="32"/>
      <c r="D70" s="33"/>
      <c r="E70" s="33"/>
      <c r="F70" s="33"/>
      <c r="G70" s="9"/>
      <c r="H70" s="11"/>
    </row>
    <row r="71" spans="1:8" s="10" customFormat="1">
      <c r="A71" s="69"/>
      <c r="B71" s="38"/>
      <c r="C71" s="32"/>
      <c r="D71" s="33"/>
      <c r="E71" s="33"/>
      <c r="F71" s="33"/>
      <c r="G71" s="9"/>
      <c r="H71" s="11"/>
    </row>
    <row r="72" spans="1:8" s="10" customFormat="1">
      <c r="A72" s="69" t="s">
        <v>160</v>
      </c>
      <c r="B72" s="38" t="s">
        <v>161</v>
      </c>
      <c r="C72" s="32"/>
      <c r="D72" s="33"/>
      <c r="E72" s="33"/>
      <c r="F72" s="33"/>
      <c r="G72" s="9"/>
      <c r="H72" s="11"/>
    </row>
    <row r="73" spans="1:8" s="10" customFormat="1">
      <c r="A73" s="30"/>
      <c r="B73" s="31"/>
      <c r="C73" s="137"/>
      <c r="D73" s="33"/>
      <c r="E73" s="33"/>
      <c r="F73" s="33"/>
      <c r="G73" s="9"/>
      <c r="H73" s="11"/>
    </row>
    <row r="74" spans="1:8" s="10" customFormat="1">
      <c r="A74" s="30" t="s">
        <v>13</v>
      </c>
      <c r="B74" s="31" t="s">
        <v>159</v>
      </c>
      <c r="C74" s="137"/>
      <c r="D74" s="33"/>
      <c r="E74" s="33"/>
      <c r="F74" s="33"/>
      <c r="G74" s="9"/>
      <c r="H74" s="11"/>
    </row>
    <row r="75" spans="1:8" s="10" customFormat="1">
      <c r="A75" s="30"/>
      <c r="C75" s="62" t="s">
        <v>4</v>
      </c>
      <c r="D75" s="63">
        <v>1</v>
      </c>
      <c r="E75" s="63"/>
      <c r="F75" s="78">
        <f>SUM(D75*E75)</f>
        <v>0</v>
      </c>
      <c r="G75" s="9"/>
      <c r="H75" s="11"/>
    </row>
    <row r="76" spans="1:8" s="10" customFormat="1">
      <c r="A76" s="30"/>
      <c r="B76" s="31"/>
      <c r="C76" s="137"/>
      <c r="D76" s="33"/>
      <c r="E76" s="33"/>
      <c r="F76" s="78"/>
      <c r="G76" s="9"/>
      <c r="H76" s="11"/>
    </row>
    <row r="77" spans="1:8" s="10" customFormat="1" ht="25.5">
      <c r="A77" s="30" t="s">
        <v>14</v>
      </c>
      <c r="B77" s="31" t="s">
        <v>36</v>
      </c>
      <c r="C77" s="137"/>
      <c r="D77" s="33"/>
      <c r="E77" s="33"/>
      <c r="F77" s="78"/>
      <c r="G77" s="9"/>
      <c r="H77" s="11"/>
    </row>
    <row r="78" spans="1:8" s="10" customFormat="1">
      <c r="A78" s="30"/>
      <c r="C78" s="62" t="s">
        <v>4</v>
      </c>
      <c r="D78" s="63">
        <v>1</v>
      </c>
      <c r="E78" s="63"/>
      <c r="F78" s="78">
        <f>SUM(D78*E78)</f>
        <v>0</v>
      </c>
      <c r="G78" s="9"/>
      <c r="H78" s="11"/>
    </row>
    <row r="79" spans="1:8" s="10" customFormat="1" ht="15.75" thickBot="1">
      <c r="A79" s="150"/>
      <c r="B79" s="151"/>
      <c r="C79" s="152"/>
      <c r="D79" s="152"/>
      <c r="E79" s="152"/>
      <c r="F79" s="153"/>
      <c r="G79" s="9"/>
      <c r="H79" s="11"/>
    </row>
    <row r="80" spans="1:8" s="10" customFormat="1" ht="15.75" thickTop="1">
      <c r="A80" s="154"/>
      <c r="B80" s="155"/>
      <c r="C80" s="156"/>
      <c r="D80" s="156"/>
      <c r="E80" s="156"/>
      <c r="F80" s="157"/>
      <c r="G80" s="9"/>
      <c r="H80" s="11"/>
    </row>
    <row r="81" spans="1:8" s="10" customFormat="1" ht="15">
      <c r="A81" s="158"/>
      <c r="B81" s="159" t="s">
        <v>164</v>
      </c>
      <c r="C81" s="156"/>
      <c r="D81" s="156"/>
      <c r="E81" s="156"/>
      <c r="F81" s="78">
        <f>SUM(F75:F79)</f>
        <v>0</v>
      </c>
      <c r="G81" s="9"/>
      <c r="H81" s="11"/>
    </row>
    <row r="82" spans="1:8" s="10" customFormat="1">
      <c r="A82" s="30"/>
      <c r="C82" s="62"/>
      <c r="D82" s="63"/>
      <c r="E82" s="63"/>
      <c r="F82" s="78"/>
      <c r="G82" s="9"/>
      <c r="H82" s="11"/>
    </row>
    <row r="83" spans="1:8" s="10" customFormat="1">
      <c r="A83" s="30"/>
      <c r="C83" s="62"/>
      <c r="D83" s="63"/>
      <c r="E83" s="63"/>
      <c r="F83" s="78"/>
      <c r="G83" s="9"/>
      <c r="H83" s="11"/>
    </row>
    <row r="84" spans="1:8" s="169" customFormat="1">
      <c r="A84" s="69" t="s">
        <v>165</v>
      </c>
      <c r="B84" s="38" t="s">
        <v>163</v>
      </c>
      <c r="C84" s="156"/>
      <c r="D84" s="156"/>
      <c r="E84" s="156"/>
      <c r="F84" s="78"/>
      <c r="G84" s="9"/>
      <c r="H84" s="160"/>
    </row>
    <row r="85" spans="1:8" s="10" customFormat="1">
      <c r="A85" s="30"/>
      <c r="B85" s="31"/>
      <c r="C85" s="137"/>
      <c r="D85" s="33"/>
      <c r="E85" s="33"/>
      <c r="F85" s="78"/>
      <c r="G85" s="9"/>
      <c r="H85" s="11"/>
    </row>
    <row r="86" spans="1:8" s="10" customFormat="1" ht="15">
      <c r="A86" s="53" t="s">
        <v>13</v>
      </c>
      <c r="B86" s="62" t="s">
        <v>26</v>
      </c>
      <c r="C86" s="63"/>
      <c r="D86" s="63"/>
      <c r="E86" s="63"/>
      <c r="F86" s="78"/>
      <c r="G86" s="9"/>
      <c r="H86" s="11"/>
    </row>
    <row r="87" spans="1:8" s="10" customFormat="1" ht="15">
      <c r="A87" s="53"/>
      <c r="C87" s="62" t="s">
        <v>4</v>
      </c>
      <c r="D87" s="63">
        <v>1</v>
      </c>
      <c r="E87" s="63"/>
      <c r="F87" s="78">
        <f>SUM(D87*E87)</f>
        <v>0</v>
      </c>
      <c r="G87" s="9"/>
      <c r="H87" s="11"/>
    </row>
    <row r="88" spans="1:8" s="10" customFormat="1" ht="15.75" thickBot="1">
      <c r="A88" s="75"/>
      <c r="B88" s="76"/>
      <c r="C88" s="77"/>
      <c r="D88" s="77"/>
      <c r="E88" s="77"/>
      <c r="F88" s="79"/>
      <c r="G88" s="80"/>
      <c r="H88" s="11"/>
    </row>
    <row r="89" spans="1:8" s="10" customFormat="1" ht="15.75" thickTop="1">
      <c r="A89" s="73"/>
      <c r="B89" s="74"/>
      <c r="C89" s="63"/>
      <c r="D89" s="63"/>
      <c r="E89" s="63"/>
      <c r="F89" s="78"/>
      <c r="G89" s="9"/>
      <c r="H89" s="11"/>
    </row>
    <row r="90" spans="1:8" s="10" customFormat="1" ht="15" customHeight="1">
      <c r="A90" s="53"/>
      <c r="B90" s="38" t="s">
        <v>166</v>
      </c>
      <c r="C90" s="63"/>
      <c r="D90" s="63"/>
      <c r="E90" s="63"/>
      <c r="F90" s="78">
        <f>SUM(F87:F88)</f>
        <v>0</v>
      </c>
      <c r="G90" s="9"/>
      <c r="H90" s="11"/>
    </row>
    <row r="91" spans="1:8" s="10" customFormat="1" ht="15" customHeight="1">
      <c r="A91" s="53"/>
      <c r="B91" s="38"/>
      <c r="C91" s="63"/>
      <c r="D91" s="63"/>
      <c r="E91" s="63"/>
      <c r="F91" s="78"/>
      <c r="G91" s="9"/>
      <c r="H91" s="11"/>
    </row>
    <row r="92" spans="1:8" s="10" customFormat="1" ht="15">
      <c r="A92" s="53"/>
      <c r="B92" s="62"/>
      <c r="C92" s="63"/>
      <c r="D92" s="63"/>
      <c r="E92" s="63"/>
      <c r="F92" s="78"/>
      <c r="G92" s="9"/>
      <c r="H92" s="11"/>
    </row>
    <row r="93" spans="1:8" s="10" customFormat="1">
      <c r="A93" s="69" t="s">
        <v>28</v>
      </c>
      <c r="B93" s="38" t="s">
        <v>179</v>
      </c>
      <c r="C93" s="37"/>
      <c r="D93" s="37"/>
      <c r="E93" s="37"/>
      <c r="F93" s="78"/>
      <c r="G93" s="9"/>
      <c r="H93" s="11"/>
    </row>
    <row r="94" spans="1:8" s="10" customFormat="1">
      <c r="A94" s="69"/>
      <c r="B94" s="38"/>
      <c r="C94" s="37"/>
      <c r="D94" s="37"/>
      <c r="E94" s="37"/>
      <c r="F94" s="78"/>
      <c r="G94" s="9"/>
      <c r="H94" s="11"/>
    </row>
    <row r="95" spans="1:8" s="10" customFormat="1">
      <c r="A95" s="24"/>
      <c r="B95" s="36" t="s">
        <v>134</v>
      </c>
      <c r="C95" s="37"/>
      <c r="D95" s="37"/>
      <c r="E95" s="37"/>
      <c r="F95" s="78"/>
      <c r="G95" s="9"/>
      <c r="H95" s="11"/>
    </row>
    <row r="96" spans="1:8" s="10" customFormat="1">
      <c r="A96" s="24"/>
      <c r="B96" s="36" t="s">
        <v>18</v>
      </c>
      <c r="C96" s="37"/>
      <c r="D96" s="37"/>
      <c r="E96" s="37"/>
      <c r="F96" s="78"/>
      <c r="G96" s="9"/>
      <c r="H96" s="11"/>
    </row>
    <row r="97" spans="1:8" s="10" customFormat="1">
      <c r="A97" s="24"/>
      <c r="B97" s="36" t="s">
        <v>19</v>
      </c>
      <c r="C97" s="26"/>
      <c r="D97" s="26"/>
      <c r="E97" s="26"/>
      <c r="F97" s="78"/>
      <c r="G97" s="9"/>
      <c r="H97" s="11"/>
    </row>
    <row r="98" spans="1:8" s="10" customFormat="1">
      <c r="A98" s="24"/>
      <c r="B98" s="37" t="s">
        <v>20</v>
      </c>
      <c r="C98" s="26"/>
      <c r="D98" s="26"/>
      <c r="E98" s="26"/>
      <c r="F98" s="78"/>
      <c r="G98" s="9"/>
      <c r="H98" s="11"/>
    </row>
    <row r="99" spans="1:8" s="10" customFormat="1">
      <c r="A99" s="24"/>
      <c r="B99" s="37" t="s">
        <v>30</v>
      </c>
      <c r="C99" s="26"/>
      <c r="D99" s="26"/>
      <c r="E99" s="26"/>
      <c r="F99" s="78"/>
      <c r="G99" s="9"/>
      <c r="H99" s="11"/>
    </row>
    <row r="100" spans="1:8" s="10" customFormat="1">
      <c r="A100" s="24"/>
      <c r="B100" s="37" t="s">
        <v>46</v>
      </c>
      <c r="C100" s="26"/>
      <c r="D100" s="26"/>
      <c r="E100" s="26"/>
      <c r="F100" s="78"/>
      <c r="G100" s="9"/>
      <c r="H100" s="11"/>
    </row>
    <row r="101" spans="1:8" s="10" customFormat="1">
      <c r="A101" s="24"/>
      <c r="B101" s="37"/>
      <c r="C101" s="26"/>
      <c r="D101" s="26"/>
      <c r="E101" s="26"/>
      <c r="F101" s="78"/>
      <c r="G101" s="9"/>
      <c r="H101" s="11"/>
    </row>
    <row r="102" spans="1:8" s="104" customFormat="1">
      <c r="A102" s="28" t="s">
        <v>135</v>
      </c>
      <c r="B102" s="106" t="s">
        <v>180</v>
      </c>
      <c r="C102" s="29"/>
      <c r="D102" s="29"/>
      <c r="E102" s="29"/>
      <c r="F102" s="95"/>
      <c r="G102" s="102"/>
      <c r="H102" s="103"/>
    </row>
    <row r="103" spans="1:8" s="10" customFormat="1">
      <c r="F103" s="78"/>
      <c r="G103" s="9"/>
      <c r="H103" s="11"/>
    </row>
    <row r="104" spans="1:8" s="10" customFormat="1" ht="15">
      <c r="A104" s="50" t="s">
        <v>9</v>
      </c>
      <c r="B104" s="60" t="s">
        <v>156</v>
      </c>
      <c r="C104" s="61"/>
      <c r="D104" s="61"/>
      <c r="E104" s="63"/>
      <c r="F104" s="78"/>
      <c r="G104" s="51"/>
      <c r="H104" s="11"/>
    </row>
    <row r="105" spans="1:8" s="10" customFormat="1" ht="15">
      <c r="A105" s="50"/>
      <c r="B105" s="60"/>
      <c r="C105" s="61"/>
      <c r="D105" s="61"/>
      <c r="E105" s="63"/>
      <c r="F105" s="78"/>
      <c r="G105" s="51"/>
      <c r="H105" s="11"/>
    </row>
    <row r="106" spans="1:8" s="99" customFormat="1" ht="15">
      <c r="A106" s="50"/>
      <c r="B106" s="97" t="s">
        <v>168</v>
      </c>
      <c r="C106" s="67"/>
      <c r="D106" s="67"/>
      <c r="E106" s="92"/>
      <c r="F106" s="95"/>
      <c r="G106" s="57"/>
      <c r="H106" s="98"/>
    </row>
    <row r="107" spans="1:8" s="10" customFormat="1" ht="15">
      <c r="A107" s="50"/>
      <c r="B107" s="60"/>
      <c r="C107" s="61"/>
      <c r="D107" s="61"/>
      <c r="E107" s="63"/>
      <c r="F107" s="78"/>
      <c r="G107" s="51"/>
      <c r="H107" s="11"/>
    </row>
    <row r="108" spans="1:8" s="10" customFormat="1" ht="76.5">
      <c r="A108" s="53" t="s">
        <v>13</v>
      </c>
      <c r="B108" s="113" t="s">
        <v>108</v>
      </c>
      <c r="C108" s="63"/>
      <c r="D108" s="63"/>
      <c r="E108" s="63"/>
      <c r="F108" s="78"/>
      <c r="G108" s="9"/>
      <c r="H108" s="11"/>
    </row>
    <row r="109" spans="1:8" s="10" customFormat="1" ht="15">
      <c r="A109" s="53"/>
      <c r="C109" s="62" t="s">
        <v>4</v>
      </c>
      <c r="D109" s="63">
        <v>1</v>
      </c>
      <c r="E109" s="63"/>
      <c r="F109" s="78">
        <f>SUM(D109*E109)</f>
        <v>0</v>
      </c>
      <c r="G109" s="9"/>
      <c r="H109" s="11"/>
    </row>
    <row r="110" spans="1:8" s="10" customFormat="1" ht="15">
      <c r="A110" s="50"/>
      <c r="B110" s="60"/>
      <c r="C110" s="61"/>
      <c r="D110" s="61"/>
      <c r="E110" s="63"/>
      <c r="F110" s="78"/>
      <c r="G110" s="51"/>
      <c r="H110" s="11"/>
    </row>
    <row r="111" spans="1:8" s="99" customFormat="1" ht="15">
      <c r="A111" s="50"/>
      <c r="B111" s="97" t="s">
        <v>169</v>
      </c>
      <c r="C111" s="67"/>
      <c r="D111" s="67"/>
      <c r="E111" s="92"/>
      <c r="F111" s="95"/>
      <c r="G111" s="57"/>
      <c r="H111" s="98"/>
    </row>
    <row r="112" spans="1:8" s="10" customFormat="1" ht="15">
      <c r="A112" s="50"/>
      <c r="B112" s="60"/>
      <c r="C112" s="61"/>
      <c r="D112" s="61"/>
      <c r="E112" s="63"/>
      <c r="F112" s="78"/>
      <c r="G112" s="51"/>
      <c r="H112" s="11"/>
    </row>
    <row r="113" spans="1:8" s="10" customFormat="1" ht="25.5">
      <c r="A113" s="55" t="s">
        <v>13</v>
      </c>
      <c r="B113" s="62" t="s">
        <v>83</v>
      </c>
      <c r="C113" s="61"/>
      <c r="D113" s="61"/>
      <c r="E113" s="63"/>
      <c r="F113" s="78"/>
      <c r="G113" s="51"/>
      <c r="H113" s="11"/>
    </row>
    <row r="114" spans="1:8" s="10" customFormat="1" ht="15">
      <c r="A114" s="55"/>
      <c r="C114" s="62" t="s">
        <v>24</v>
      </c>
      <c r="D114" s="61">
        <v>94</v>
      </c>
      <c r="E114" s="63"/>
      <c r="F114" s="78">
        <f>SUM(D114*E114)</f>
        <v>0</v>
      </c>
      <c r="G114" s="51"/>
      <c r="H114" s="11"/>
    </row>
    <row r="115" spans="1:8" s="10" customFormat="1" ht="15">
      <c r="A115" s="55"/>
      <c r="C115" s="62"/>
      <c r="D115" s="61"/>
      <c r="E115" s="63"/>
      <c r="F115" s="78"/>
      <c r="G115" s="51"/>
      <c r="H115" s="11"/>
    </row>
    <row r="116" spans="1:8" s="99" customFormat="1" ht="15">
      <c r="A116" s="50"/>
      <c r="B116" s="97" t="s">
        <v>170</v>
      </c>
      <c r="C116" s="96"/>
      <c r="D116" s="67"/>
      <c r="E116" s="92"/>
      <c r="F116" s="95"/>
      <c r="G116" s="57"/>
      <c r="H116" s="98"/>
    </row>
    <row r="117" spans="1:8" s="10" customFormat="1" ht="15">
      <c r="A117" s="50"/>
      <c r="B117" s="60"/>
      <c r="C117" s="61"/>
      <c r="D117" s="61"/>
      <c r="E117" s="63"/>
      <c r="F117" s="78"/>
      <c r="G117" s="51"/>
      <c r="H117" s="11"/>
    </row>
    <row r="118" spans="1:8" s="10" customFormat="1" ht="103.5" customHeight="1">
      <c r="A118" s="24" t="s">
        <v>13</v>
      </c>
      <c r="B118" s="39" t="s">
        <v>85</v>
      </c>
      <c r="D118" s="26"/>
      <c r="E118" s="26"/>
      <c r="F118" s="78"/>
      <c r="G118" s="9"/>
      <c r="H118" s="11"/>
    </row>
    <row r="119" spans="1:8" s="10" customFormat="1">
      <c r="A119" s="24"/>
      <c r="C119" s="64" t="s">
        <v>24</v>
      </c>
      <c r="D119" s="26">
        <v>620</v>
      </c>
      <c r="E119" s="26"/>
      <c r="F119" s="78">
        <f>SUM(D119*E119)</f>
        <v>0</v>
      </c>
      <c r="G119" s="9"/>
      <c r="H119" s="11"/>
    </row>
    <row r="120" spans="1:8" s="10" customFormat="1">
      <c r="A120" s="24"/>
      <c r="C120" s="64"/>
      <c r="D120" s="26"/>
      <c r="E120" s="26"/>
      <c r="F120" s="78"/>
      <c r="G120" s="9"/>
      <c r="H120" s="11"/>
    </row>
    <row r="121" spans="1:8" s="99" customFormat="1" ht="15">
      <c r="A121" s="50"/>
      <c r="B121" s="97" t="s">
        <v>171</v>
      </c>
      <c r="C121" s="96"/>
      <c r="D121" s="67"/>
      <c r="E121" s="92"/>
      <c r="F121" s="95"/>
      <c r="G121" s="57"/>
      <c r="H121" s="98"/>
    </row>
    <row r="122" spans="1:8" s="99" customFormat="1" ht="15">
      <c r="A122" s="50"/>
      <c r="B122" s="97"/>
      <c r="C122" s="96"/>
      <c r="D122" s="67"/>
      <c r="E122" s="92"/>
      <c r="F122" s="95"/>
      <c r="G122" s="57"/>
      <c r="H122" s="98"/>
    </row>
    <row r="123" spans="1:8" ht="28.5" customHeight="1">
      <c r="A123" s="24" t="s">
        <v>13</v>
      </c>
      <c r="B123" s="25" t="s">
        <v>73</v>
      </c>
      <c r="C123" s="8"/>
      <c r="D123" s="26"/>
      <c r="E123" s="26"/>
      <c r="F123" s="78"/>
    </row>
    <row r="124" spans="1:8">
      <c r="A124" s="24"/>
      <c r="B124" s="8"/>
      <c r="C124" s="25" t="s">
        <v>4</v>
      </c>
      <c r="D124" s="26">
        <v>19</v>
      </c>
      <c r="E124" s="26"/>
      <c r="F124" s="78">
        <f>SUM(D124*E124)</f>
        <v>0</v>
      </c>
    </row>
    <row r="125" spans="1:8" ht="12.75" customHeight="1">
      <c r="A125" s="24"/>
      <c r="B125" s="85"/>
      <c r="C125" s="86"/>
      <c r="D125" s="87"/>
      <c r="E125" s="93"/>
      <c r="F125" s="78"/>
    </row>
    <row r="126" spans="1:8" s="99" customFormat="1" ht="15">
      <c r="A126" s="50"/>
      <c r="B126" s="97" t="s">
        <v>172</v>
      </c>
      <c r="C126" s="96"/>
      <c r="D126" s="67"/>
      <c r="E126" s="92"/>
      <c r="F126" s="95"/>
      <c r="G126" s="57"/>
      <c r="H126" s="98"/>
    </row>
    <row r="127" spans="1:8">
      <c r="A127" s="24"/>
      <c r="B127" s="8"/>
      <c r="C127" s="86"/>
      <c r="D127" s="87"/>
      <c r="E127" s="93"/>
      <c r="F127" s="78"/>
    </row>
    <row r="128" spans="1:8" ht="51" customHeight="1">
      <c r="A128" s="24" t="s">
        <v>13</v>
      </c>
      <c r="B128" s="25" t="s">
        <v>117</v>
      </c>
      <c r="C128" s="25"/>
      <c r="D128" s="26"/>
      <c r="E128" s="26"/>
      <c r="F128" s="78"/>
    </row>
    <row r="129" spans="1:8">
      <c r="A129" s="24"/>
      <c r="B129" s="27"/>
      <c r="C129" s="25" t="s">
        <v>24</v>
      </c>
      <c r="D129" s="26">
        <v>310</v>
      </c>
      <c r="E129" s="26"/>
      <c r="F129" s="78">
        <f>SUM(D129*E129)</f>
        <v>0</v>
      </c>
    </row>
    <row r="130" spans="1:8">
      <c r="A130" s="24"/>
      <c r="B130" s="27"/>
      <c r="C130" s="25"/>
      <c r="D130" s="26"/>
      <c r="E130" s="26"/>
      <c r="F130" s="78"/>
    </row>
    <row r="131" spans="1:8" ht="51" customHeight="1">
      <c r="A131" s="24" t="s">
        <v>14</v>
      </c>
      <c r="B131" s="25" t="s">
        <v>183</v>
      </c>
      <c r="C131" s="25"/>
      <c r="D131" s="26"/>
      <c r="E131" s="26"/>
      <c r="F131" s="78"/>
    </row>
    <row r="132" spans="1:8">
      <c r="A132" s="24"/>
      <c r="B132" s="27"/>
      <c r="C132" s="25" t="s">
        <v>24</v>
      </c>
      <c r="D132" s="26">
        <v>140</v>
      </c>
      <c r="E132" s="26"/>
      <c r="F132" s="78">
        <f>SUM(D132*E132)</f>
        <v>0</v>
      </c>
    </row>
    <row r="133" spans="1:8">
      <c r="A133" s="24"/>
      <c r="B133" s="27"/>
      <c r="C133" s="25"/>
      <c r="D133" s="26"/>
      <c r="E133" s="26"/>
      <c r="F133" s="78"/>
    </row>
    <row r="134" spans="1:8" s="99" customFormat="1" ht="15">
      <c r="A134" s="50"/>
      <c r="B134" s="97" t="s">
        <v>173</v>
      </c>
      <c r="C134" s="96"/>
      <c r="D134" s="67"/>
      <c r="E134" s="92"/>
      <c r="F134" s="95"/>
      <c r="G134" s="57"/>
      <c r="H134" s="98"/>
    </row>
    <row r="135" spans="1:8">
      <c r="A135" s="24"/>
      <c r="B135" s="27"/>
      <c r="C135" s="25"/>
      <c r="D135" s="26"/>
      <c r="E135" s="26"/>
      <c r="F135" s="78"/>
    </row>
    <row r="136" spans="1:8" s="10" customFormat="1" ht="25.5">
      <c r="A136" s="24" t="s">
        <v>13</v>
      </c>
      <c r="B136" s="25" t="s">
        <v>132</v>
      </c>
      <c r="C136" s="26"/>
      <c r="D136" s="26"/>
      <c r="E136" s="26"/>
      <c r="F136" s="78"/>
      <c r="G136" s="9"/>
      <c r="H136" s="11"/>
    </row>
    <row r="137" spans="1:8">
      <c r="A137" s="24"/>
      <c r="B137" s="27"/>
      <c r="C137" s="25" t="s">
        <v>24</v>
      </c>
      <c r="D137" s="26">
        <v>450</v>
      </c>
      <c r="E137" s="26"/>
      <c r="F137" s="78">
        <f>SUM(D137*E137)</f>
        <v>0</v>
      </c>
    </row>
    <row r="138" spans="1:8" s="10" customFormat="1" ht="15.75" thickBot="1">
      <c r="A138" s="70"/>
      <c r="B138" s="71"/>
      <c r="C138" s="72"/>
      <c r="D138" s="72"/>
      <c r="E138" s="77"/>
      <c r="F138" s="79"/>
      <c r="G138" s="51" t="e">
        <f>#REF!*F138</f>
        <v>#REF!</v>
      </c>
      <c r="H138" s="11"/>
    </row>
    <row r="139" spans="1:8" s="10" customFormat="1" ht="15.75" thickTop="1">
      <c r="A139" s="59"/>
      <c r="B139" s="66"/>
      <c r="C139" s="65"/>
      <c r="D139" s="65"/>
      <c r="E139" s="31"/>
      <c r="F139" s="78"/>
      <c r="G139" s="51"/>
      <c r="H139" s="11"/>
    </row>
    <row r="140" spans="1:8" s="10" customFormat="1" ht="15">
      <c r="A140" s="55"/>
      <c r="B140" s="60" t="s">
        <v>157</v>
      </c>
      <c r="C140" s="67"/>
      <c r="D140" s="67"/>
      <c r="E140" s="92"/>
      <c r="F140" s="78">
        <f>SUM(F109:F138)</f>
        <v>0</v>
      </c>
      <c r="G140" s="56"/>
      <c r="H140" s="11"/>
    </row>
    <row r="141" spans="1:8">
      <c r="A141" s="24"/>
      <c r="B141" s="27"/>
      <c r="C141" s="25"/>
      <c r="D141" s="26"/>
      <c r="E141" s="26"/>
      <c r="F141" s="78"/>
    </row>
    <row r="142" spans="1:8">
      <c r="A142" s="24"/>
      <c r="B142" s="27"/>
      <c r="C142" s="25"/>
      <c r="D142" s="26"/>
      <c r="E142" s="26"/>
      <c r="F142" s="78"/>
    </row>
    <row r="143" spans="1:8" s="10" customFormat="1" ht="15">
      <c r="A143" s="50" t="s">
        <v>10</v>
      </c>
      <c r="B143" s="60" t="s">
        <v>127</v>
      </c>
      <c r="C143" s="61"/>
      <c r="D143" s="61"/>
      <c r="E143" s="63"/>
      <c r="F143" s="78"/>
      <c r="G143" s="51"/>
      <c r="H143" s="11"/>
    </row>
    <row r="144" spans="1:8">
      <c r="A144" s="24"/>
      <c r="B144" s="27"/>
      <c r="C144" s="25"/>
      <c r="D144" s="26"/>
      <c r="E144" s="26"/>
      <c r="F144" s="78"/>
    </row>
    <row r="145" spans="1:8" s="99" customFormat="1" ht="15">
      <c r="A145" s="50"/>
      <c r="B145" s="97" t="s">
        <v>144</v>
      </c>
      <c r="C145" s="67"/>
      <c r="D145" s="67"/>
      <c r="E145" s="92"/>
      <c r="F145" s="95"/>
      <c r="G145" s="57"/>
      <c r="H145" s="98"/>
    </row>
    <row r="146" spans="1:8">
      <c r="A146" s="24"/>
      <c r="B146" s="27"/>
      <c r="C146" s="25"/>
      <c r="D146" s="26"/>
      <c r="E146" s="26"/>
      <c r="F146" s="78"/>
    </row>
    <row r="147" spans="1:8" s="10" customFormat="1" ht="25.5">
      <c r="A147" s="53" t="s">
        <v>13</v>
      </c>
      <c r="B147" s="62" t="s">
        <v>70</v>
      </c>
      <c r="C147" s="63"/>
      <c r="D147" s="63"/>
      <c r="E147" s="63"/>
      <c r="F147" s="78"/>
      <c r="G147" s="54"/>
      <c r="H147" s="11"/>
    </row>
    <row r="148" spans="1:8" s="10" customFormat="1" ht="15">
      <c r="A148" s="53"/>
      <c r="C148" s="62" t="s">
        <v>4</v>
      </c>
      <c r="D148" s="63">
        <v>5</v>
      </c>
      <c r="E148" s="63"/>
      <c r="F148" s="78">
        <f>SUM(D148*E148)</f>
        <v>0</v>
      </c>
      <c r="G148" s="54"/>
      <c r="H148" s="11"/>
    </row>
    <row r="149" spans="1:8">
      <c r="A149" s="24"/>
      <c r="B149" s="27"/>
      <c r="C149" s="25"/>
      <c r="D149" s="26"/>
      <c r="E149" s="26"/>
      <c r="F149" s="78"/>
    </row>
    <row r="150" spans="1:8" s="10" customFormat="1" ht="25.5">
      <c r="A150" s="55" t="s">
        <v>14</v>
      </c>
      <c r="B150" s="62" t="s">
        <v>69</v>
      </c>
      <c r="C150" s="61"/>
      <c r="D150" s="61"/>
      <c r="E150" s="63"/>
      <c r="F150" s="78"/>
      <c r="G150" s="54"/>
      <c r="H150" s="11"/>
    </row>
    <row r="151" spans="1:8" s="10" customFormat="1" ht="15">
      <c r="A151" s="53"/>
      <c r="C151" s="62" t="s">
        <v>4</v>
      </c>
      <c r="D151" s="63">
        <v>44</v>
      </c>
      <c r="E151" s="63"/>
      <c r="F151" s="78">
        <f>SUM(D151*E151)</f>
        <v>0</v>
      </c>
      <c r="G151" s="54"/>
      <c r="H151" s="11"/>
    </row>
    <row r="152" spans="1:8">
      <c r="A152" s="24"/>
      <c r="B152" s="27"/>
      <c r="C152" s="25"/>
      <c r="D152" s="26"/>
      <c r="E152" s="26"/>
      <c r="F152" s="78"/>
    </row>
    <row r="153" spans="1:8" s="10" customFormat="1" ht="38.25" customHeight="1">
      <c r="A153" s="55" t="s">
        <v>15</v>
      </c>
      <c r="B153" s="62" t="s">
        <v>121</v>
      </c>
      <c r="C153" s="61"/>
      <c r="D153" s="61"/>
      <c r="E153" s="63"/>
      <c r="F153" s="78"/>
      <c r="G153" s="51"/>
      <c r="H153" s="11"/>
    </row>
    <row r="154" spans="1:8" s="10" customFormat="1" ht="12.75" customHeight="1">
      <c r="A154" s="55"/>
      <c r="B154" s="62"/>
      <c r="C154" s="61"/>
      <c r="D154" s="61"/>
      <c r="E154" s="63"/>
      <c r="F154" s="78"/>
      <c r="G154" s="51"/>
      <c r="H154" s="11"/>
    </row>
    <row r="155" spans="1:8" s="10" customFormat="1" ht="15">
      <c r="A155" s="55"/>
      <c r="B155" s="10" t="s">
        <v>120</v>
      </c>
      <c r="C155" s="62" t="s">
        <v>39</v>
      </c>
      <c r="D155" s="61">
        <v>9</v>
      </c>
      <c r="E155" s="63"/>
      <c r="F155" s="145">
        <f>SUM(D155*E155)</f>
        <v>0</v>
      </c>
      <c r="G155" s="51"/>
      <c r="H155" s="11"/>
    </row>
    <row r="156" spans="1:8" s="10" customFormat="1" ht="15">
      <c r="A156" s="55"/>
      <c r="B156" s="10" t="s">
        <v>91</v>
      </c>
      <c r="C156" s="62" t="s">
        <v>39</v>
      </c>
      <c r="D156" s="61">
        <v>2</v>
      </c>
      <c r="E156" s="63"/>
      <c r="F156" s="145">
        <f>SUM(D156*E156)</f>
        <v>0</v>
      </c>
      <c r="G156" s="51"/>
      <c r="H156" s="11"/>
    </row>
    <row r="157" spans="1:8" s="10" customFormat="1" ht="15">
      <c r="A157" s="55"/>
      <c r="B157" s="10" t="s">
        <v>93</v>
      </c>
      <c r="C157" s="62" t="s">
        <v>39</v>
      </c>
      <c r="D157" s="61">
        <v>16</v>
      </c>
      <c r="E157" s="63"/>
      <c r="F157" s="145">
        <f>SUM(D157*E157)</f>
        <v>0</v>
      </c>
      <c r="G157" s="51"/>
      <c r="H157" s="11"/>
    </row>
    <row r="158" spans="1:8" s="10" customFormat="1" ht="15">
      <c r="A158" s="55"/>
      <c r="B158" s="10" t="s">
        <v>94</v>
      </c>
      <c r="C158" s="62" t="s">
        <v>39</v>
      </c>
      <c r="D158" s="61">
        <v>136</v>
      </c>
      <c r="E158" s="63"/>
      <c r="F158" s="145">
        <f>SUM(D158*E158)</f>
        <v>0</v>
      </c>
      <c r="G158" s="51"/>
      <c r="H158" s="11"/>
    </row>
    <row r="159" spans="1:8" s="10" customFormat="1" ht="12.75" customHeight="1">
      <c r="A159" s="55"/>
      <c r="B159" s="62"/>
      <c r="C159" s="61"/>
      <c r="D159" s="61"/>
      <c r="E159" s="63"/>
      <c r="F159" s="78"/>
      <c r="G159" s="51"/>
      <c r="H159" s="11"/>
    </row>
    <row r="160" spans="1:8" s="10" customFormat="1" ht="15">
      <c r="A160" s="55"/>
      <c r="C160" s="62" t="s">
        <v>24</v>
      </c>
      <c r="D160" s="61">
        <v>295</v>
      </c>
      <c r="E160" s="63"/>
      <c r="F160" s="78">
        <f>SUM(D160*E160)</f>
        <v>0</v>
      </c>
      <c r="G160" s="51"/>
      <c r="H160" s="11"/>
    </row>
    <row r="161" spans="1:8">
      <c r="A161" s="24"/>
      <c r="B161" s="27"/>
      <c r="C161" s="25"/>
      <c r="D161" s="26"/>
      <c r="E161" s="26"/>
      <c r="F161" s="78"/>
    </row>
    <row r="162" spans="1:8" s="99" customFormat="1" ht="15">
      <c r="A162" s="50"/>
      <c r="B162" s="97" t="s">
        <v>174</v>
      </c>
      <c r="C162" s="67"/>
      <c r="D162" s="67"/>
      <c r="E162" s="92"/>
      <c r="F162" s="95"/>
      <c r="G162" s="57"/>
      <c r="H162" s="98"/>
    </row>
    <row r="163" spans="1:8">
      <c r="A163" s="24"/>
      <c r="B163" s="27"/>
      <c r="C163" s="25"/>
      <c r="D163" s="26"/>
      <c r="E163" s="26"/>
      <c r="F163" s="78"/>
    </row>
    <row r="164" spans="1:8" s="144" customFormat="1" ht="158.25" customHeight="1">
      <c r="A164" s="182" t="s">
        <v>13</v>
      </c>
      <c r="B164" s="183" t="s">
        <v>153</v>
      </c>
      <c r="C164" s="184"/>
      <c r="D164" s="184"/>
      <c r="E164" s="26"/>
      <c r="F164" s="185"/>
      <c r="G164" s="181"/>
      <c r="H164" s="186"/>
    </row>
    <row r="165" spans="1:8" s="144" customFormat="1" ht="12.75" customHeight="1">
      <c r="A165" s="182"/>
      <c r="B165" s="183"/>
      <c r="C165" s="184"/>
      <c r="D165" s="184"/>
      <c r="E165" s="26"/>
      <c r="F165" s="185"/>
      <c r="G165" s="181"/>
      <c r="H165" s="186"/>
    </row>
    <row r="166" spans="1:8" s="10" customFormat="1" ht="15">
      <c r="A166" s="55"/>
      <c r="B166" s="10" t="s">
        <v>90</v>
      </c>
      <c r="C166" s="62" t="s">
        <v>39</v>
      </c>
      <c r="D166" s="61">
        <v>2</v>
      </c>
      <c r="E166" s="63"/>
      <c r="F166" s="145">
        <f t="shared" ref="F166:F178" si="0">SUM(D166*E166)</f>
        <v>0</v>
      </c>
      <c r="G166" s="51"/>
      <c r="H166" s="11"/>
    </row>
    <row r="167" spans="1:8" s="10" customFormat="1" ht="15">
      <c r="A167" s="55"/>
      <c r="B167" s="10" t="s">
        <v>90</v>
      </c>
      <c r="C167" s="62" t="s">
        <v>39</v>
      </c>
      <c r="D167" s="61">
        <v>7</v>
      </c>
      <c r="E167" s="63"/>
      <c r="F167" s="145">
        <f t="shared" si="0"/>
        <v>0</v>
      </c>
      <c r="G167" s="51"/>
      <c r="H167" s="11"/>
    </row>
    <row r="168" spans="1:8" s="10" customFormat="1" ht="15">
      <c r="A168" s="55"/>
      <c r="B168" s="10" t="s">
        <v>91</v>
      </c>
      <c r="C168" s="62" t="s">
        <v>39</v>
      </c>
      <c r="D168" s="61">
        <v>2</v>
      </c>
      <c r="E168" s="63"/>
      <c r="F168" s="145">
        <f t="shared" si="0"/>
        <v>0</v>
      </c>
      <c r="G168" s="51"/>
      <c r="H168" s="11"/>
    </row>
    <row r="169" spans="1:8" s="10" customFormat="1" ht="15">
      <c r="A169" s="55"/>
      <c r="B169" s="10" t="s">
        <v>92</v>
      </c>
      <c r="C169" s="62" t="s">
        <v>39</v>
      </c>
      <c r="D169" s="61">
        <v>4</v>
      </c>
      <c r="E169" s="63"/>
      <c r="F169" s="145">
        <f t="shared" si="0"/>
        <v>0</v>
      </c>
      <c r="G169" s="51"/>
      <c r="H169" s="11"/>
    </row>
    <row r="170" spans="1:8" s="10" customFormat="1" ht="15">
      <c r="A170" s="55"/>
      <c r="B170" s="10" t="s">
        <v>93</v>
      </c>
      <c r="C170" s="62" t="s">
        <v>39</v>
      </c>
      <c r="D170" s="61">
        <v>23</v>
      </c>
      <c r="E170" s="63"/>
      <c r="F170" s="145">
        <f t="shared" si="0"/>
        <v>0</v>
      </c>
      <c r="G170" s="51"/>
      <c r="H170" s="11"/>
    </row>
    <row r="171" spans="1:8" s="10" customFormat="1" ht="15">
      <c r="A171" s="55"/>
      <c r="B171" s="10" t="s">
        <v>94</v>
      </c>
      <c r="C171" s="62" t="s">
        <v>39</v>
      </c>
      <c r="D171" s="61">
        <v>135</v>
      </c>
      <c r="E171" s="63"/>
      <c r="F171" s="145">
        <f t="shared" si="0"/>
        <v>0</v>
      </c>
      <c r="G171" s="51"/>
      <c r="H171" s="11"/>
    </row>
    <row r="172" spans="1:8" s="10" customFormat="1" ht="15">
      <c r="A172" s="55"/>
      <c r="B172" s="10" t="s">
        <v>95</v>
      </c>
      <c r="C172" s="62" t="s">
        <v>39</v>
      </c>
      <c r="D172" s="61">
        <v>9</v>
      </c>
      <c r="E172" s="63"/>
      <c r="F172" s="145">
        <f t="shared" si="0"/>
        <v>0</v>
      </c>
      <c r="G172" s="51"/>
      <c r="H172" s="11"/>
    </row>
    <row r="173" spans="1:8" s="10" customFormat="1" ht="15">
      <c r="A173" s="55"/>
      <c r="B173" s="10" t="s">
        <v>96</v>
      </c>
      <c r="C173" s="62" t="s">
        <v>39</v>
      </c>
      <c r="D173" s="61">
        <v>4</v>
      </c>
      <c r="E173" s="63"/>
      <c r="F173" s="145">
        <f t="shared" si="0"/>
        <v>0</v>
      </c>
      <c r="G173" s="51"/>
      <c r="H173" s="11"/>
    </row>
    <row r="174" spans="1:8" s="10" customFormat="1" ht="15">
      <c r="A174" s="55"/>
      <c r="B174" s="10" t="s">
        <v>97</v>
      </c>
      <c r="C174" s="62" t="s">
        <v>39</v>
      </c>
      <c r="D174" s="61">
        <v>1</v>
      </c>
      <c r="E174" s="63"/>
      <c r="F174" s="145">
        <f t="shared" si="0"/>
        <v>0</v>
      </c>
      <c r="G174" s="51"/>
      <c r="H174" s="11"/>
    </row>
    <row r="175" spans="1:8" s="10" customFormat="1" ht="15">
      <c r="A175" s="55"/>
      <c r="B175" s="10" t="s">
        <v>98</v>
      </c>
      <c r="C175" s="62" t="s">
        <v>39</v>
      </c>
      <c r="D175" s="61">
        <v>1</v>
      </c>
      <c r="E175" s="63"/>
      <c r="F175" s="145">
        <f t="shared" si="0"/>
        <v>0</v>
      </c>
      <c r="G175" s="51"/>
      <c r="H175" s="11"/>
    </row>
    <row r="176" spans="1:8" s="10" customFormat="1" ht="15">
      <c r="A176" s="55"/>
      <c r="B176" s="10" t="s">
        <v>99</v>
      </c>
      <c r="C176" s="62" t="s">
        <v>39</v>
      </c>
      <c r="D176" s="61">
        <v>5</v>
      </c>
      <c r="E176" s="63"/>
      <c r="F176" s="145">
        <f t="shared" si="0"/>
        <v>0</v>
      </c>
      <c r="G176" s="51"/>
      <c r="H176" s="11"/>
    </row>
    <row r="177" spans="1:8" s="10" customFormat="1" ht="15">
      <c r="A177" s="55"/>
      <c r="B177" s="10" t="s">
        <v>100</v>
      </c>
      <c r="C177" s="62" t="s">
        <v>39</v>
      </c>
      <c r="D177" s="61">
        <v>4</v>
      </c>
      <c r="E177" s="63"/>
      <c r="F177" s="145">
        <f t="shared" si="0"/>
        <v>0</v>
      </c>
      <c r="G177" s="51"/>
      <c r="H177" s="11"/>
    </row>
    <row r="178" spans="1:8" s="10" customFormat="1" ht="15">
      <c r="A178" s="55"/>
      <c r="B178" s="10" t="s">
        <v>101</v>
      </c>
      <c r="C178" s="62" t="s">
        <v>39</v>
      </c>
      <c r="D178" s="61">
        <v>1</v>
      </c>
      <c r="E178" s="63"/>
      <c r="F178" s="145">
        <f t="shared" si="0"/>
        <v>0</v>
      </c>
      <c r="G178" s="51"/>
      <c r="H178" s="11"/>
    </row>
    <row r="179" spans="1:8">
      <c r="A179" s="24"/>
      <c r="B179" s="8"/>
      <c r="C179" s="86"/>
      <c r="D179" s="87"/>
      <c r="E179" s="93"/>
      <c r="F179" s="78"/>
    </row>
    <row r="180" spans="1:8" s="10" customFormat="1" ht="15">
      <c r="A180" s="55"/>
      <c r="C180" s="62" t="s">
        <v>24</v>
      </c>
      <c r="D180" s="61">
        <v>365</v>
      </c>
      <c r="E180" s="63"/>
      <c r="F180" s="78">
        <f>SUM(D180*E180)</f>
        <v>0</v>
      </c>
      <c r="G180" s="51"/>
      <c r="H180" s="11"/>
    </row>
    <row r="181" spans="1:8">
      <c r="A181" s="24"/>
      <c r="B181" s="8"/>
      <c r="C181" s="86"/>
      <c r="D181" s="87"/>
      <c r="E181" s="93"/>
      <c r="F181" s="78"/>
    </row>
    <row r="182" spans="1:8" s="99" customFormat="1" ht="15">
      <c r="A182" s="50"/>
      <c r="B182" s="97" t="s">
        <v>145</v>
      </c>
      <c r="C182" s="96"/>
      <c r="D182" s="67"/>
      <c r="E182" s="92"/>
      <c r="F182" s="95"/>
      <c r="G182" s="57"/>
      <c r="H182" s="98"/>
    </row>
    <row r="183" spans="1:8">
      <c r="A183" s="24"/>
      <c r="B183" s="8"/>
      <c r="C183" s="86"/>
      <c r="D183" s="87"/>
      <c r="E183" s="93"/>
      <c r="F183" s="78"/>
    </row>
    <row r="184" spans="1:8" ht="15" customHeight="1">
      <c r="A184" s="24" t="s">
        <v>13</v>
      </c>
      <c r="B184" s="25" t="s">
        <v>71</v>
      </c>
      <c r="C184" s="8"/>
      <c r="D184" s="26"/>
      <c r="E184" s="26"/>
      <c r="F184" s="78"/>
    </row>
    <row r="185" spans="1:8">
      <c r="A185" s="24"/>
      <c r="B185" s="8"/>
      <c r="C185" s="25" t="s">
        <v>4</v>
      </c>
      <c r="D185" s="26">
        <v>44</v>
      </c>
      <c r="E185" s="26"/>
      <c r="F185" s="78">
        <f>SUM(D185*E185)</f>
        <v>0</v>
      </c>
    </row>
    <row r="186" spans="1:8">
      <c r="A186" s="24"/>
      <c r="B186" s="8"/>
      <c r="C186" s="62"/>
      <c r="D186" s="170"/>
      <c r="E186" s="63"/>
      <c r="F186" s="78"/>
    </row>
    <row r="187" spans="1:8" ht="15" customHeight="1">
      <c r="A187" s="24" t="s">
        <v>14</v>
      </c>
      <c r="B187" s="25" t="s">
        <v>72</v>
      </c>
      <c r="C187" s="8"/>
      <c r="D187" s="26"/>
      <c r="E187" s="26"/>
      <c r="F187" s="78"/>
    </row>
    <row r="188" spans="1:8">
      <c r="A188" s="24"/>
      <c r="B188" s="8"/>
      <c r="C188" s="25" t="s">
        <v>4</v>
      </c>
      <c r="D188" s="26">
        <v>9</v>
      </c>
      <c r="E188" s="26"/>
      <c r="F188" s="78">
        <f>SUM(D188*E188)</f>
        <v>0</v>
      </c>
    </row>
    <row r="189" spans="1:8">
      <c r="A189" s="24"/>
      <c r="B189" s="8"/>
      <c r="C189" s="62"/>
      <c r="D189" s="170"/>
      <c r="E189" s="63"/>
      <c r="F189" s="78"/>
    </row>
    <row r="190" spans="1:8">
      <c r="A190" s="24" t="s">
        <v>15</v>
      </c>
      <c r="B190" s="8" t="s">
        <v>88</v>
      </c>
      <c r="C190" s="62"/>
      <c r="D190" s="170"/>
      <c r="E190" s="63"/>
      <c r="F190" s="78"/>
    </row>
    <row r="191" spans="1:8">
      <c r="A191" s="24"/>
      <c r="B191" s="8"/>
      <c r="C191" s="25" t="s">
        <v>4</v>
      </c>
      <c r="D191" s="26">
        <v>53</v>
      </c>
      <c r="E191" s="26"/>
      <c r="F191" s="78">
        <f>SUM(D191*E191)</f>
        <v>0</v>
      </c>
    </row>
    <row r="192" spans="1:8">
      <c r="A192" s="24"/>
      <c r="B192" s="8"/>
      <c r="C192" s="62"/>
      <c r="D192" s="170"/>
      <c r="E192" s="63"/>
      <c r="F192" s="78"/>
    </row>
    <row r="193" spans="1:8" ht="40.5" customHeight="1">
      <c r="A193" s="24" t="s">
        <v>16</v>
      </c>
      <c r="B193" s="25" t="s">
        <v>89</v>
      </c>
      <c r="C193" s="8"/>
      <c r="D193" s="26"/>
      <c r="E193" s="26"/>
      <c r="F193" s="78"/>
    </row>
    <row r="194" spans="1:8">
      <c r="A194" s="24"/>
      <c r="B194" s="8"/>
      <c r="C194" s="25" t="s">
        <v>4</v>
      </c>
      <c r="D194" s="26">
        <v>53</v>
      </c>
      <c r="E194" s="26"/>
      <c r="F194" s="78">
        <f>SUM(D194*E194)</f>
        <v>0</v>
      </c>
    </row>
    <row r="195" spans="1:8">
      <c r="A195" s="24"/>
      <c r="B195" s="8"/>
      <c r="C195" s="86"/>
      <c r="D195" s="87"/>
      <c r="E195" s="93"/>
      <c r="F195" s="78"/>
    </row>
    <row r="196" spans="1:8" ht="28.5" customHeight="1">
      <c r="A196" s="24" t="s">
        <v>17</v>
      </c>
      <c r="B196" s="25" t="s">
        <v>74</v>
      </c>
      <c r="C196" s="8"/>
      <c r="D196" s="26"/>
      <c r="E196" s="26"/>
      <c r="F196" s="78"/>
    </row>
    <row r="197" spans="1:8" ht="12.75" customHeight="1">
      <c r="A197" s="24"/>
      <c r="B197" s="25"/>
      <c r="C197" s="8"/>
      <c r="D197" s="26"/>
      <c r="E197" s="26"/>
      <c r="F197" s="78"/>
    </row>
    <row r="198" spans="1:8">
      <c r="A198" s="24" t="s">
        <v>58</v>
      </c>
      <c r="B198" s="8" t="s">
        <v>77</v>
      </c>
      <c r="C198" s="25" t="s">
        <v>4</v>
      </c>
      <c r="D198" s="61">
        <v>44</v>
      </c>
      <c r="E198" s="63"/>
      <c r="F198" s="78">
        <f>SUM(D198*E198)</f>
        <v>0</v>
      </c>
    </row>
    <row r="199" spans="1:8">
      <c r="A199" s="24"/>
      <c r="B199" s="8"/>
      <c r="C199" s="25"/>
      <c r="D199" s="26"/>
      <c r="E199" s="26"/>
      <c r="F199" s="78"/>
    </row>
    <row r="200" spans="1:8">
      <c r="A200" s="24" t="s">
        <v>59</v>
      </c>
      <c r="B200" s="8" t="s">
        <v>78</v>
      </c>
      <c r="C200" s="25" t="s">
        <v>4</v>
      </c>
      <c r="D200" s="61">
        <v>9</v>
      </c>
      <c r="E200" s="63"/>
      <c r="F200" s="78">
        <f>SUM(D200*E200)</f>
        <v>0</v>
      </c>
    </row>
    <row r="201" spans="1:8" s="10" customFormat="1" ht="15.75" thickBot="1">
      <c r="A201" s="70"/>
      <c r="B201" s="71"/>
      <c r="C201" s="72"/>
      <c r="D201" s="72"/>
      <c r="E201" s="77"/>
      <c r="F201" s="79"/>
      <c r="G201" s="51" t="e">
        <f>#REF!*F201</f>
        <v>#REF!</v>
      </c>
      <c r="H201" s="11"/>
    </row>
    <row r="202" spans="1:8" s="10" customFormat="1" ht="15.75" thickTop="1">
      <c r="A202" s="59"/>
      <c r="B202" s="66"/>
      <c r="C202" s="65"/>
      <c r="D202" s="65"/>
      <c r="E202" s="31"/>
      <c r="F202" s="78"/>
      <c r="G202" s="51"/>
      <c r="H202" s="11"/>
    </row>
    <row r="203" spans="1:8" s="10" customFormat="1" ht="15">
      <c r="A203" s="55"/>
      <c r="B203" s="60" t="s">
        <v>128</v>
      </c>
      <c r="C203" s="67"/>
      <c r="D203" s="67"/>
      <c r="E203" s="92"/>
      <c r="F203" s="78">
        <f>SUM(F148:F202)</f>
        <v>0</v>
      </c>
      <c r="G203" s="56"/>
      <c r="H203" s="11"/>
    </row>
    <row r="204" spans="1:8" s="10" customFormat="1" ht="12.75" customHeight="1">
      <c r="A204" s="55"/>
      <c r="B204" s="60"/>
      <c r="C204" s="67"/>
      <c r="D204" s="67"/>
      <c r="E204" s="92"/>
      <c r="F204" s="78"/>
      <c r="G204" s="100"/>
      <c r="H204" s="11"/>
    </row>
    <row r="205" spans="1:8">
      <c r="A205" s="24"/>
      <c r="B205" s="27"/>
      <c r="C205" s="25"/>
      <c r="D205" s="26"/>
      <c r="E205" s="26"/>
      <c r="F205" s="78"/>
    </row>
    <row r="206" spans="1:8" s="10" customFormat="1" ht="15">
      <c r="A206" s="50" t="s">
        <v>6</v>
      </c>
      <c r="B206" s="60" t="s">
        <v>129</v>
      </c>
      <c r="C206" s="61"/>
      <c r="D206" s="61"/>
      <c r="E206" s="63"/>
      <c r="F206" s="78"/>
      <c r="G206" s="51"/>
      <c r="H206" s="11"/>
    </row>
    <row r="207" spans="1:8">
      <c r="A207" s="24"/>
      <c r="B207" s="27"/>
      <c r="C207" s="25"/>
      <c r="D207" s="26"/>
      <c r="E207" s="26"/>
      <c r="F207" s="78"/>
    </row>
    <row r="208" spans="1:8" s="99" customFormat="1" ht="15">
      <c r="A208" s="50"/>
      <c r="B208" s="97" t="s">
        <v>146</v>
      </c>
      <c r="C208" s="67"/>
      <c r="D208" s="67"/>
      <c r="E208" s="92"/>
      <c r="F208" s="95"/>
      <c r="G208" s="57"/>
      <c r="H208" s="98"/>
    </row>
    <row r="209" spans="1:8">
      <c r="A209" s="24"/>
      <c r="B209" s="27"/>
      <c r="C209" s="25"/>
      <c r="D209" s="26"/>
      <c r="E209" s="26"/>
      <c r="F209" s="78"/>
    </row>
    <row r="210" spans="1:8" s="10" customFormat="1" ht="38.25" customHeight="1">
      <c r="A210" s="55" t="s">
        <v>13</v>
      </c>
      <c r="B210" s="62" t="s">
        <v>123</v>
      </c>
      <c r="C210" s="61"/>
      <c r="D210" s="61"/>
      <c r="E210" s="63"/>
      <c r="F210" s="78"/>
      <c r="G210" s="51"/>
      <c r="H210" s="11"/>
    </row>
    <row r="211" spans="1:8" s="10" customFormat="1" ht="12.75" customHeight="1">
      <c r="A211" s="55"/>
      <c r="B211" s="60"/>
      <c r="C211" s="67"/>
      <c r="D211" s="67"/>
      <c r="E211" s="92"/>
      <c r="F211" s="78"/>
      <c r="G211" s="100"/>
      <c r="H211" s="11"/>
    </row>
    <row r="212" spans="1:8" s="10" customFormat="1" ht="15">
      <c r="A212" s="55"/>
      <c r="B212" s="10" t="s">
        <v>104</v>
      </c>
      <c r="C212" s="62" t="s">
        <v>39</v>
      </c>
      <c r="D212" s="61">
        <v>6</v>
      </c>
      <c r="E212" s="63"/>
      <c r="F212" s="145">
        <f>SUM(D212*E212)</f>
        <v>0</v>
      </c>
      <c r="G212" s="51"/>
      <c r="H212" s="11"/>
    </row>
    <row r="213" spans="1:8" s="10" customFormat="1" ht="15">
      <c r="A213" s="55"/>
      <c r="B213" s="10" t="s">
        <v>125</v>
      </c>
      <c r="C213" s="62" t="s">
        <v>39</v>
      </c>
      <c r="D213" s="61">
        <v>2</v>
      </c>
      <c r="E213" s="63"/>
      <c r="F213" s="145">
        <f>SUM(D213*E213)</f>
        <v>0</v>
      </c>
      <c r="G213" s="51"/>
      <c r="H213" s="11"/>
    </row>
    <row r="214" spans="1:8" s="10" customFormat="1" ht="15">
      <c r="A214" s="55"/>
      <c r="B214" s="10" t="s">
        <v>102</v>
      </c>
      <c r="C214" s="62" t="s">
        <v>39</v>
      </c>
      <c r="D214" s="61">
        <v>2</v>
      </c>
      <c r="E214" s="63"/>
      <c r="F214" s="145">
        <f>SUM(D214*E214)</f>
        <v>0</v>
      </c>
      <c r="G214" s="51"/>
      <c r="H214" s="11"/>
    </row>
    <row r="215" spans="1:8" s="10" customFormat="1" ht="15">
      <c r="A215" s="55"/>
      <c r="B215" s="89" t="s">
        <v>107</v>
      </c>
      <c r="C215" s="62" t="s">
        <v>39</v>
      </c>
      <c r="D215" s="61">
        <v>1</v>
      </c>
      <c r="E215" s="63"/>
      <c r="F215" s="145">
        <f>SUM(D215*E215)</f>
        <v>0</v>
      </c>
      <c r="G215" s="51"/>
      <c r="H215" s="11"/>
    </row>
    <row r="216" spans="1:8" s="10" customFormat="1" ht="15">
      <c r="A216" s="55"/>
      <c r="B216" s="10" t="s">
        <v>124</v>
      </c>
      <c r="C216" s="62" t="s">
        <v>39</v>
      </c>
      <c r="D216" s="61">
        <v>2</v>
      </c>
      <c r="E216" s="63"/>
      <c r="F216" s="145">
        <f>SUM(D216*E216)</f>
        <v>0</v>
      </c>
      <c r="G216" s="51"/>
      <c r="H216" s="11"/>
    </row>
    <row r="217" spans="1:8" s="10" customFormat="1" ht="12.75" customHeight="1">
      <c r="A217" s="55"/>
      <c r="B217" s="60"/>
      <c r="C217" s="67"/>
      <c r="D217" s="67"/>
      <c r="E217" s="92"/>
      <c r="F217" s="78"/>
      <c r="G217" s="100"/>
      <c r="H217" s="11"/>
    </row>
    <row r="218" spans="1:8" s="10" customFormat="1" ht="15">
      <c r="A218" s="55"/>
      <c r="C218" s="62" t="s">
        <v>24</v>
      </c>
      <c r="D218" s="61">
        <v>43</v>
      </c>
      <c r="E218" s="63"/>
      <c r="F218" s="78">
        <f>SUM(D218*E218)</f>
        <v>0</v>
      </c>
      <c r="G218" s="51"/>
      <c r="H218" s="11"/>
    </row>
    <row r="219" spans="1:8" s="10" customFormat="1" ht="12.75" customHeight="1">
      <c r="A219" s="55"/>
      <c r="B219" s="60"/>
      <c r="C219" s="67"/>
      <c r="D219" s="67"/>
      <c r="E219" s="92"/>
      <c r="F219" s="78"/>
      <c r="G219" s="100"/>
      <c r="H219" s="11"/>
    </row>
    <row r="220" spans="1:8" s="99" customFormat="1" ht="15">
      <c r="A220" s="50"/>
      <c r="B220" s="97" t="s">
        <v>175</v>
      </c>
      <c r="C220" s="67"/>
      <c r="D220" s="67"/>
      <c r="E220" s="92"/>
      <c r="F220" s="95"/>
      <c r="G220" s="57"/>
      <c r="H220" s="98"/>
    </row>
    <row r="221" spans="1:8" s="10" customFormat="1" ht="12.75" customHeight="1">
      <c r="A221" s="55"/>
      <c r="B221" s="60"/>
      <c r="C221" s="67"/>
      <c r="D221" s="67"/>
      <c r="E221" s="92"/>
      <c r="F221" s="78"/>
      <c r="G221" s="100"/>
      <c r="H221" s="11"/>
    </row>
    <row r="222" spans="1:8" s="144" customFormat="1" ht="90" customHeight="1">
      <c r="A222" s="182" t="s">
        <v>13</v>
      </c>
      <c r="B222" s="183" t="s">
        <v>149</v>
      </c>
      <c r="C222" s="184"/>
      <c r="D222" s="184"/>
      <c r="E222" s="26"/>
      <c r="F222" s="185"/>
      <c r="G222" s="181"/>
      <c r="H222" s="186"/>
    </row>
    <row r="223" spans="1:8" s="10" customFormat="1" ht="12.75" customHeight="1">
      <c r="A223" s="55"/>
      <c r="B223" s="60"/>
      <c r="C223" s="67"/>
      <c r="D223" s="67"/>
      <c r="E223" s="92"/>
      <c r="F223" s="78"/>
      <c r="G223" s="100"/>
      <c r="H223" s="11"/>
    </row>
    <row r="224" spans="1:8" s="10" customFormat="1" ht="15">
      <c r="A224" s="55"/>
      <c r="B224" s="10" t="s">
        <v>103</v>
      </c>
      <c r="C224" s="62" t="s">
        <v>39</v>
      </c>
      <c r="D224" s="61">
        <v>2</v>
      </c>
      <c r="E224" s="63"/>
      <c r="F224" s="145">
        <f t="shared" ref="F224:F230" si="1">SUM(D224*E224)</f>
        <v>0</v>
      </c>
      <c r="G224" s="51"/>
      <c r="H224" s="11"/>
    </row>
    <row r="225" spans="1:8" s="10" customFormat="1" ht="15">
      <c r="A225" s="55"/>
      <c r="B225" s="10" t="s">
        <v>104</v>
      </c>
      <c r="C225" s="62" t="s">
        <v>39</v>
      </c>
      <c r="D225" s="61">
        <v>4</v>
      </c>
      <c r="E225" s="63"/>
      <c r="F225" s="145">
        <f t="shared" si="1"/>
        <v>0</v>
      </c>
      <c r="G225" s="51"/>
      <c r="H225" s="11"/>
    </row>
    <row r="226" spans="1:8" s="10" customFormat="1" ht="15">
      <c r="A226" s="55"/>
      <c r="B226" s="10" t="s">
        <v>105</v>
      </c>
      <c r="C226" s="62" t="s">
        <v>39</v>
      </c>
      <c r="D226" s="61">
        <v>1</v>
      </c>
      <c r="E226" s="63"/>
      <c r="F226" s="145">
        <f t="shared" si="1"/>
        <v>0</v>
      </c>
      <c r="G226" s="51"/>
      <c r="H226" s="11"/>
    </row>
    <row r="227" spans="1:8" s="10" customFormat="1" ht="15">
      <c r="A227" s="55"/>
      <c r="B227" s="10" t="s">
        <v>102</v>
      </c>
      <c r="C227" s="62" t="s">
        <v>39</v>
      </c>
      <c r="D227" s="61">
        <v>2</v>
      </c>
      <c r="E227" s="63"/>
      <c r="F227" s="145">
        <f t="shared" si="1"/>
        <v>0</v>
      </c>
      <c r="G227" s="51"/>
      <c r="H227" s="11"/>
    </row>
    <row r="228" spans="1:8" s="10" customFormat="1" ht="15">
      <c r="A228" s="55"/>
      <c r="B228" s="10" t="s">
        <v>106</v>
      </c>
      <c r="C228" s="62" t="s">
        <v>39</v>
      </c>
      <c r="D228" s="61">
        <v>2</v>
      </c>
      <c r="E228" s="63"/>
      <c r="F228" s="145">
        <f t="shared" si="1"/>
        <v>0</v>
      </c>
      <c r="G228" s="51"/>
      <c r="H228" s="11"/>
    </row>
    <row r="229" spans="1:8" s="10" customFormat="1" ht="15">
      <c r="A229" s="55"/>
      <c r="B229" s="89" t="s">
        <v>107</v>
      </c>
      <c r="C229" s="62" t="s">
        <v>39</v>
      </c>
      <c r="D229" s="61">
        <v>1</v>
      </c>
      <c r="E229" s="63"/>
      <c r="F229" s="145">
        <f t="shared" si="1"/>
        <v>0</v>
      </c>
      <c r="G229" s="51"/>
      <c r="H229" s="11"/>
    </row>
    <row r="230" spans="1:8" s="10" customFormat="1" ht="15">
      <c r="A230" s="55"/>
      <c r="B230" s="10" t="s">
        <v>124</v>
      </c>
      <c r="C230" s="62" t="s">
        <v>39</v>
      </c>
      <c r="D230" s="61">
        <v>2</v>
      </c>
      <c r="E230" s="63"/>
      <c r="F230" s="145">
        <f t="shared" si="1"/>
        <v>0</v>
      </c>
      <c r="G230" s="51"/>
      <c r="H230" s="11"/>
    </row>
    <row r="231" spans="1:8" s="10" customFormat="1" ht="12.75" customHeight="1">
      <c r="A231" s="55"/>
      <c r="B231" s="60"/>
      <c r="C231" s="67"/>
      <c r="D231" s="67"/>
      <c r="E231" s="92"/>
      <c r="F231" s="78"/>
      <c r="G231" s="100"/>
      <c r="H231" s="11"/>
    </row>
    <row r="232" spans="1:8" s="10" customFormat="1" ht="12.75" customHeight="1">
      <c r="A232" s="55"/>
      <c r="B232" s="60"/>
      <c r="C232" s="62" t="s">
        <v>24</v>
      </c>
      <c r="D232" s="61">
        <v>47</v>
      </c>
      <c r="E232" s="63"/>
      <c r="F232" s="78">
        <f>SUM(D232*E232)</f>
        <v>0</v>
      </c>
      <c r="G232" s="100"/>
      <c r="H232" s="11"/>
    </row>
    <row r="233" spans="1:8" s="10" customFormat="1" ht="15.75" thickBot="1">
      <c r="A233" s="70"/>
      <c r="B233" s="71"/>
      <c r="C233" s="72"/>
      <c r="D233" s="72"/>
      <c r="E233" s="77"/>
      <c r="F233" s="79"/>
      <c r="G233" s="51" t="e">
        <f>#REF!*F233</f>
        <v>#REF!</v>
      </c>
      <c r="H233" s="11"/>
    </row>
    <row r="234" spans="1:8" s="10" customFormat="1" ht="15.75" thickTop="1">
      <c r="A234" s="59"/>
      <c r="B234" s="66"/>
      <c r="C234" s="65"/>
      <c r="D234" s="65"/>
      <c r="E234" s="31"/>
      <c r="F234" s="78"/>
      <c r="G234" s="51"/>
      <c r="H234" s="11"/>
    </row>
    <row r="235" spans="1:8" s="10" customFormat="1" ht="15">
      <c r="A235" s="55"/>
      <c r="B235" s="60" t="s">
        <v>130</v>
      </c>
      <c r="C235" s="67"/>
      <c r="D235" s="67"/>
      <c r="E235" s="92"/>
      <c r="F235" s="78">
        <f>SUM(F212:F234)</f>
        <v>0</v>
      </c>
      <c r="G235" s="56"/>
      <c r="H235" s="11"/>
    </row>
    <row r="236" spans="1:8" s="10" customFormat="1" ht="12.75" customHeight="1">
      <c r="A236" s="55"/>
      <c r="B236" s="60"/>
      <c r="C236" s="67"/>
      <c r="D236" s="67"/>
      <c r="E236" s="92"/>
      <c r="F236" s="78"/>
      <c r="G236" s="100"/>
      <c r="H236" s="11"/>
    </row>
    <row r="237" spans="1:8">
      <c r="A237" s="24"/>
      <c r="B237" s="27"/>
      <c r="C237" s="25"/>
      <c r="D237" s="26"/>
      <c r="E237" s="26"/>
      <c r="F237" s="78"/>
    </row>
    <row r="238" spans="1:8" s="10" customFormat="1" ht="15">
      <c r="A238" s="50" t="s">
        <v>7</v>
      </c>
      <c r="B238" s="60" t="s">
        <v>126</v>
      </c>
      <c r="C238" s="61"/>
      <c r="D238" s="61"/>
      <c r="E238" s="63"/>
      <c r="F238" s="78"/>
      <c r="G238" s="51"/>
      <c r="H238" s="11"/>
    </row>
    <row r="239" spans="1:8" s="10" customFormat="1" ht="12.75" customHeight="1">
      <c r="A239" s="55"/>
      <c r="B239" s="60"/>
      <c r="C239" s="67"/>
      <c r="D239" s="67"/>
      <c r="E239" s="92"/>
      <c r="F239" s="78"/>
      <c r="G239" s="100"/>
      <c r="H239" s="11"/>
    </row>
    <row r="240" spans="1:8" s="99" customFormat="1" ht="15">
      <c r="A240" s="50"/>
      <c r="B240" s="97" t="s">
        <v>147</v>
      </c>
      <c r="C240" s="67"/>
      <c r="D240" s="67"/>
      <c r="E240" s="92"/>
      <c r="F240" s="95"/>
      <c r="G240" s="57"/>
      <c r="H240" s="98"/>
    </row>
    <row r="241" spans="1:8">
      <c r="A241" s="24"/>
      <c r="B241" s="27"/>
      <c r="C241" s="25"/>
      <c r="D241" s="26"/>
      <c r="E241" s="26"/>
      <c r="F241" s="78"/>
    </row>
    <row r="242" spans="1:8" s="10" customFormat="1" ht="25.5">
      <c r="A242" s="55" t="s">
        <v>13</v>
      </c>
      <c r="B242" s="101" t="s">
        <v>138</v>
      </c>
      <c r="C242" s="62"/>
      <c r="D242" s="61"/>
      <c r="E242" s="63"/>
      <c r="F242" s="78"/>
      <c r="G242" s="51"/>
      <c r="H242" s="11"/>
    </row>
    <row r="243" spans="1:8" s="10" customFormat="1" ht="15">
      <c r="A243" s="55"/>
      <c r="C243" s="62" t="s">
        <v>24</v>
      </c>
      <c r="D243" s="61">
        <v>1150</v>
      </c>
      <c r="E243" s="63"/>
      <c r="F243" s="78">
        <f>SUM(D243*E243)</f>
        <v>0</v>
      </c>
      <c r="G243" s="51"/>
      <c r="H243" s="11"/>
    </row>
    <row r="244" spans="1:8" s="10" customFormat="1" ht="12.75" customHeight="1">
      <c r="A244" s="55"/>
      <c r="B244" s="60"/>
      <c r="C244" s="67"/>
      <c r="D244" s="67"/>
      <c r="E244" s="92"/>
      <c r="F244" s="78"/>
      <c r="G244" s="100"/>
      <c r="H244" s="11"/>
    </row>
    <row r="245" spans="1:8" s="99" customFormat="1" ht="15">
      <c r="A245" s="50"/>
      <c r="B245" s="97" t="s">
        <v>187</v>
      </c>
      <c r="C245" s="67"/>
      <c r="D245" s="67"/>
      <c r="E245" s="92"/>
      <c r="F245" s="95"/>
      <c r="G245" s="57"/>
      <c r="H245" s="98"/>
    </row>
    <row r="246" spans="1:8" s="10" customFormat="1" ht="12.75" customHeight="1">
      <c r="A246" s="55"/>
      <c r="B246" s="60"/>
      <c r="C246" s="67"/>
      <c r="D246" s="67"/>
      <c r="E246" s="92"/>
      <c r="F246" s="78"/>
      <c r="G246" s="100"/>
      <c r="H246" s="11"/>
    </row>
    <row r="247" spans="1:8" s="10" customFormat="1" ht="25.5">
      <c r="A247" s="24" t="s">
        <v>13</v>
      </c>
      <c r="B247" s="25" t="s">
        <v>139</v>
      </c>
      <c r="C247" s="26"/>
      <c r="D247" s="26"/>
      <c r="E247" s="26"/>
      <c r="F247" s="78"/>
      <c r="G247" s="9"/>
      <c r="H247" s="11"/>
    </row>
    <row r="248" spans="1:8" s="10" customFormat="1">
      <c r="A248" s="24"/>
      <c r="B248" s="25" t="s">
        <v>140</v>
      </c>
      <c r="C248" s="26"/>
      <c r="D248" s="26"/>
      <c r="E248" s="26"/>
      <c r="F248" s="78"/>
      <c r="G248" s="9"/>
      <c r="H248" s="11"/>
    </row>
    <row r="249" spans="1:8" s="10" customFormat="1" ht="25.5">
      <c r="A249" s="24"/>
      <c r="B249" s="25" t="s">
        <v>142</v>
      </c>
      <c r="C249" s="26"/>
      <c r="D249" s="26"/>
      <c r="E249" s="26"/>
      <c r="F249" s="78"/>
      <c r="G249" s="9"/>
      <c r="H249" s="11"/>
    </row>
    <row r="250" spans="1:8" s="10" customFormat="1">
      <c r="A250" s="24"/>
      <c r="B250" s="25" t="s">
        <v>114</v>
      </c>
      <c r="C250" s="26"/>
      <c r="D250" s="26"/>
      <c r="E250" s="26"/>
      <c r="F250" s="78"/>
      <c r="G250" s="9"/>
      <c r="H250" s="11"/>
    </row>
    <row r="251" spans="1:8" s="10" customFormat="1">
      <c r="A251" s="24"/>
      <c r="B251" s="25" t="s">
        <v>141</v>
      </c>
      <c r="C251" s="26"/>
      <c r="D251" s="26"/>
      <c r="E251" s="26"/>
      <c r="F251" s="78"/>
      <c r="G251" s="9"/>
      <c r="H251" s="11"/>
    </row>
    <row r="252" spans="1:8" s="10" customFormat="1">
      <c r="A252" s="24"/>
      <c r="B252" s="25" t="s">
        <v>116</v>
      </c>
      <c r="C252" s="26"/>
      <c r="D252" s="26"/>
      <c r="E252" s="26"/>
      <c r="F252" s="78"/>
      <c r="G252" s="9"/>
      <c r="H252" s="11"/>
    </row>
    <row r="253" spans="1:8" s="10" customFormat="1">
      <c r="A253" s="24"/>
      <c r="B253" s="25" t="s">
        <v>143</v>
      </c>
      <c r="C253" s="26"/>
      <c r="D253" s="26"/>
      <c r="E253" s="26"/>
      <c r="F253" s="78"/>
      <c r="G253" s="9"/>
      <c r="H253" s="11"/>
    </row>
    <row r="254" spans="1:8">
      <c r="A254" s="24"/>
      <c r="B254" s="27"/>
      <c r="C254" s="25" t="s">
        <v>24</v>
      </c>
      <c r="D254" s="26">
        <v>1150</v>
      </c>
      <c r="E254" s="26"/>
      <c r="F254" s="78">
        <f>SUM(D254*E254)</f>
        <v>0</v>
      </c>
    </row>
    <row r="255" spans="1:8">
      <c r="A255" s="24"/>
      <c r="B255" s="27"/>
      <c r="C255" s="25"/>
      <c r="D255" s="26"/>
      <c r="E255" s="26"/>
      <c r="F255" s="78"/>
    </row>
    <row r="256" spans="1:8" ht="24.75" customHeight="1">
      <c r="A256" s="24" t="s">
        <v>14</v>
      </c>
      <c r="B256" s="25" t="s">
        <v>111</v>
      </c>
      <c r="C256" s="25"/>
      <c r="D256" s="26"/>
      <c r="E256" s="26"/>
      <c r="F256" s="78"/>
    </row>
    <row r="257" spans="1:8" ht="25.5">
      <c r="A257" s="24"/>
      <c r="B257" s="25" t="s">
        <v>113</v>
      </c>
      <c r="C257" s="26"/>
      <c r="D257" s="37"/>
      <c r="E257" s="37"/>
      <c r="F257" s="78"/>
    </row>
    <row r="258" spans="1:8" ht="12.75" customHeight="1">
      <c r="A258" s="24"/>
      <c r="B258" s="25" t="s">
        <v>112</v>
      </c>
      <c r="C258" s="26"/>
      <c r="D258" s="37"/>
      <c r="E258" s="37"/>
      <c r="F258" s="78"/>
    </row>
    <row r="259" spans="1:8" ht="12.75" customHeight="1">
      <c r="A259" s="24"/>
      <c r="B259" s="25" t="s">
        <v>114</v>
      </c>
      <c r="C259" s="26"/>
      <c r="D259" s="37"/>
      <c r="E259" s="37"/>
      <c r="F259" s="78"/>
    </row>
    <row r="260" spans="1:8" ht="12.75" customHeight="1">
      <c r="A260" s="24"/>
      <c r="B260" s="25" t="s">
        <v>115</v>
      </c>
      <c r="C260" s="26"/>
      <c r="D260" s="37"/>
      <c r="E260" s="37"/>
      <c r="F260" s="78"/>
    </row>
    <row r="261" spans="1:8">
      <c r="A261" s="24"/>
      <c r="B261" s="25" t="s">
        <v>116</v>
      </c>
      <c r="C261" s="26"/>
      <c r="D261" s="37"/>
      <c r="E261" s="37"/>
      <c r="F261" s="78"/>
    </row>
    <row r="262" spans="1:8">
      <c r="A262" s="24"/>
      <c r="B262" s="25" t="s">
        <v>37</v>
      </c>
      <c r="C262" s="26"/>
      <c r="D262" s="37"/>
      <c r="E262" s="37"/>
      <c r="F262" s="78"/>
    </row>
    <row r="263" spans="1:8">
      <c r="A263" s="24"/>
      <c r="B263" s="25" t="s">
        <v>118</v>
      </c>
      <c r="C263" s="26"/>
      <c r="D263" s="37"/>
      <c r="E263" s="37"/>
      <c r="F263" s="78"/>
    </row>
    <row r="264" spans="1:8">
      <c r="A264" s="24"/>
      <c r="B264" s="27"/>
      <c r="C264" s="25" t="s">
        <v>24</v>
      </c>
      <c r="D264" s="26">
        <v>370</v>
      </c>
      <c r="E264" s="26"/>
      <c r="F264" s="78">
        <f>SUM(D264*E264)</f>
        <v>0</v>
      </c>
    </row>
    <row r="265" spans="1:8">
      <c r="A265" s="24"/>
      <c r="B265" s="27"/>
      <c r="C265" s="25"/>
      <c r="D265" s="26"/>
      <c r="E265" s="26"/>
      <c r="F265" s="78"/>
    </row>
    <row r="266" spans="1:8" s="99" customFormat="1" ht="15">
      <c r="A266" s="50"/>
      <c r="B266" s="97" t="s">
        <v>188</v>
      </c>
      <c r="C266" s="67"/>
      <c r="D266" s="67"/>
      <c r="E266" s="92"/>
      <c r="F266" s="95"/>
      <c r="G266" s="57"/>
      <c r="H266" s="98"/>
    </row>
    <row r="267" spans="1:8" s="10" customFormat="1" ht="12.75" customHeight="1">
      <c r="A267" s="55"/>
      <c r="B267" s="60"/>
      <c r="C267" s="67"/>
      <c r="D267" s="67"/>
      <c r="E267" s="92"/>
      <c r="F267" s="78"/>
      <c r="G267" s="100"/>
      <c r="H267" s="11"/>
    </row>
    <row r="268" spans="1:8" s="10" customFormat="1" ht="51">
      <c r="A268" s="24" t="s">
        <v>13</v>
      </c>
      <c r="B268" s="25" t="s">
        <v>176</v>
      </c>
      <c r="C268" s="26"/>
      <c r="D268" s="26"/>
      <c r="E268" s="26"/>
      <c r="F268" s="78"/>
      <c r="G268" s="9"/>
      <c r="H268" s="11"/>
    </row>
    <row r="269" spans="1:8" s="10" customFormat="1">
      <c r="A269" s="24"/>
      <c r="C269" s="25" t="s">
        <v>24</v>
      </c>
      <c r="D269" s="26">
        <v>1940</v>
      </c>
      <c r="E269" s="26"/>
      <c r="F269" s="78">
        <f>SUM(D269*E269)</f>
        <v>0</v>
      </c>
      <c r="G269" s="9"/>
      <c r="H269" s="11"/>
    </row>
    <row r="270" spans="1:8">
      <c r="A270" s="24"/>
      <c r="B270" s="27"/>
      <c r="C270" s="25"/>
      <c r="D270" s="26"/>
      <c r="E270" s="26"/>
      <c r="F270" s="78"/>
    </row>
    <row r="271" spans="1:8" s="99" customFormat="1" ht="15">
      <c r="A271" s="50"/>
      <c r="B271" s="97" t="s">
        <v>189</v>
      </c>
      <c r="C271" s="67"/>
      <c r="D271" s="67"/>
      <c r="E271" s="92"/>
      <c r="F271" s="95"/>
      <c r="G271" s="57"/>
      <c r="H271" s="98"/>
    </row>
    <row r="272" spans="1:8" s="10" customFormat="1" ht="12.75" customHeight="1">
      <c r="A272" s="55"/>
      <c r="B272" s="60"/>
      <c r="C272" s="67"/>
      <c r="D272" s="67"/>
      <c r="E272" s="92"/>
      <c r="F272" s="78"/>
      <c r="G272" s="100"/>
      <c r="H272" s="11"/>
    </row>
    <row r="273" spans="1:8" s="10" customFormat="1">
      <c r="A273" s="24" t="s">
        <v>13</v>
      </c>
      <c r="B273" s="25" t="s">
        <v>131</v>
      </c>
      <c r="C273" s="26"/>
      <c r="D273" s="26"/>
      <c r="E273" s="26"/>
      <c r="F273" s="78"/>
      <c r="G273" s="9"/>
      <c r="H273" s="11"/>
    </row>
    <row r="274" spans="1:8">
      <c r="A274" s="24"/>
      <c r="B274" s="27"/>
      <c r="C274" s="25" t="s">
        <v>24</v>
      </c>
      <c r="D274" s="26">
        <v>1940</v>
      </c>
      <c r="E274" s="26"/>
      <c r="F274" s="78">
        <f>SUM(D274*E274)</f>
        <v>0</v>
      </c>
    </row>
    <row r="275" spans="1:8" s="10" customFormat="1" ht="15.75" thickBot="1">
      <c r="A275" s="70"/>
      <c r="B275" s="71"/>
      <c r="C275" s="72"/>
      <c r="D275" s="72"/>
      <c r="E275" s="77"/>
      <c r="F275" s="79"/>
      <c r="G275" s="51" t="e">
        <f>#REF!*F275</f>
        <v>#REF!</v>
      </c>
      <c r="H275" s="11"/>
    </row>
    <row r="276" spans="1:8" s="10" customFormat="1" ht="15.75" thickTop="1">
      <c r="A276" s="59"/>
      <c r="B276" s="66"/>
      <c r="C276" s="65"/>
      <c r="D276" s="65"/>
      <c r="E276" s="31"/>
      <c r="F276" s="78"/>
      <c r="G276" s="51"/>
      <c r="H276" s="11"/>
    </row>
    <row r="277" spans="1:8" s="10" customFormat="1" ht="15">
      <c r="A277" s="55"/>
      <c r="B277" s="60" t="s">
        <v>133</v>
      </c>
      <c r="C277" s="67"/>
      <c r="D277" s="67"/>
      <c r="E277" s="92"/>
      <c r="F277" s="78">
        <f>SUM(F243:F275)</f>
        <v>0</v>
      </c>
      <c r="G277" s="56"/>
      <c r="H277" s="11"/>
    </row>
    <row r="278" spans="1:8" s="10" customFormat="1" ht="15">
      <c r="A278" s="55"/>
      <c r="B278" s="60"/>
      <c r="C278" s="67"/>
      <c r="D278" s="67"/>
      <c r="E278" s="92"/>
      <c r="F278" s="78"/>
      <c r="G278" s="100"/>
      <c r="H278" s="11"/>
    </row>
    <row r="279" spans="1:8" s="10" customFormat="1" ht="15">
      <c r="A279" s="55"/>
      <c r="B279" s="60"/>
      <c r="C279" s="67"/>
      <c r="D279" s="67"/>
      <c r="E279" s="92"/>
      <c r="F279" s="78"/>
      <c r="G279" s="100"/>
      <c r="H279" s="11"/>
    </row>
    <row r="280" spans="1:8" s="10" customFormat="1" ht="15">
      <c r="A280" s="50" t="s">
        <v>8</v>
      </c>
      <c r="B280" s="60" t="s">
        <v>154</v>
      </c>
      <c r="C280" s="61"/>
      <c r="D280" s="61"/>
      <c r="E280" s="63"/>
      <c r="F280" s="78"/>
      <c r="G280" s="51"/>
      <c r="H280" s="11"/>
    </row>
    <row r="281" spans="1:8" s="10" customFormat="1" ht="15.75" thickBot="1">
      <c r="A281" s="70"/>
      <c r="B281" s="71"/>
      <c r="C281" s="72"/>
      <c r="D281" s="72"/>
      <c r="E281" s="77"/>
      <c r="F281" s="79"/>
      <c r="G281" s="51" t="e">
        <f>#REF!*F281</f>
        <v>#REF!</v>
      </c>
      <c r="H281" s="11"/>
    </row>
    <row r="282" spans="1:8" s="10" customFormat="1" ht="15.75" thickTop="1">
      <c r="A282" s="59"/>
      <c r="B282" s="66"/>
      <c r="C282" s="65"/>
      <c r="D282" s="65"/>
      <c r="E282" s="31"/>
      <c r="F282" s="78"/>
      <c r="G282" s="51"/>
      <c r="H282" s="11"/>
    </row>
    <row r="283" spans="1:8" s="10" customFormat="1" ht="15">
      <c r="A283" s="55"/>
      <c r="B283" s="60" t="s">
        <v>155</v>
      </c>
      <c r="C283" s="67"/>
      <c r="D283" s="67"/>
      <c r="E283" s="92"/>
      <c r="F283" s="78">
        <f>SUM(F281:F281)</f>
        <v>0</v>
      </c>
      <c r="G283" s="56"/>
      <c r="H283" s="11"/>
    </row>
    <row r="284" spans="1:8" s="144" customFormat="1" ht="15">
      <c r="A284" s="187"/>
      <c r="B284" s="188"/>
      <c r="C284" s="189"/>
      <c r="D284" s="189"/>
      <c r="E284" s="189"/>
      <c r="F284" s="185"/>
      <c r="G284" s="190"/>
      <c r="H284" s="186"/>
    </row>
    <row r="285" spans="1:8" s="144" customFormat="1" ht="15">
      <c r="A285" s="187"/>
      <c r="B285" s="188"/>
      <c r="C285" s="189"/>
      <c r="D285" s="189"/>
      <c r="E285" s="189"/>
      <c r="F285" s="185"/>
      <c r="G285" s="190"/>
      <c r="H285" s="186"/>
    </row>
    <row r="286" spans="1:8" s="115" customFormat="1">
      <c r="A286" s="191" t="s">
        <v>136</v>
      </c>
      <c r="B286" s="192" t="s">
        <v>137</v>
      </c>
      <c r="C286" s="193"/>
      <c r="D286" s="193"/>
      <c r="E286" s="193"/>
      <c r="F286" s="194"/>
      <c r="G286" s="195"/>
      <c r="H286" s="196"/>
    </row>
    <row r="287" spans="1:8" s="144" customFormat="1" ht="12.75" customHeight="1">
      <c r="A287" s="187"/>
      <c r="B287" s="188"/>
      <c r="C287" s="189"/>
      <c r="D287" s="189"/>
      <c r="E287" s="189"/>
      <c r="F287" s="185"/>
      <c r="G287" s="190"/>
      <c r="H287" s="186"/>
    </row>
    <row r="288" spans="1:8" s="144" customFormat="1" ht="15">
      <c r="A288" s="197" t="s">
        <v>9</v>
      </c>
      <c r="B288" s="188" t="s">
        <v>23</v>
      </c>
      <c r="C288" s="198"/>
      <c r="D288" s="198"/>
      <c r="E288" s="198"/>
      <c r="F288" s="185"/>
      <c r="G288" s="199"/>
      <c r="H288" s="186"/>
    </row>
    <row r="289" spans="1:8" s="144" customFormat="1" ht="15">
      <c r="A289" s="197"/>
      <c r="B289" s="188"/>
      <c r="C289" s="198"/>
      <c r="D289" s="198"/>
      <c r="E289" s="198"/>
      <c r="F289" s="185"/>
      <c r="G289" s="199"/>
      <c r="H289" s="186"/>
    </row>
    <row r="290" spans="1:8" s="10" customFormat="1" ht="25.5">
      <c r="A290" s="53" t="s">
        <v>13</v>
      </c>
      <c r="B290" s="62" t="s">
        <v>109</v>
      </c>
      <c r="C290" s="63"/>
      <c r="D290" s="63"/>
      <c r="E290" s="63"/>
      <c r="F290" s="78"/>
      <c r="G290" s="52"/>
      <c r="H290" s="11"/>
    </row>
    <row r="291" spans="1:8" s="10" customFormat="1" ht="15">
      <c r="A291" s="53"/>
      <c r="C291" s="62" t="s">
        <v>49</v>
      </c>
      <c r="D291" s="63">
        <v>690</v>
      </c>
      <c r="E291" s="63"/>
      <c r="F291" s="78">
        <f>SUM(D291*E291)</f>
        <v>0</v>
      </c>
      <c r="G291" s="54"/>
      <c r="H291" s="11"/>
    </row>
    <row r="292" spans="1:8" s="10" customFormat="1" ht="15">
      <c r="A292" s="50"/>
      <c r="B292" s="60"/>
      <c r="C292" s="61"/>
      <c r="D292" s="61"/>
      <c r="E292" s="63"/>
      <c r="F292" s="78"/>
      <c r="G292" s="51"/>
      <c r="H292" s="11"/>
    </row>
    <row r="293" spans="1:8" s="10" customFormat="1" ht="89.25" customHeight="1">
      <c r="A293" s="55" t="s">
        <v>14</v>
      </c>
      <c r="B293" s="62" t="s">
        <v>110</v>
      </c>
      <c r="C293" s="61"/>
      <c r="D293" s="61"/>
      <c r="E293" s="63"/>
      <c r="F293" s="78"/>
      <c r="G293" s="54"/>
      <c r="H293" s="11"/>
    </row>
    <row r="294" spans="1:8" s="10" customFormat="1" ht="15">
      <c r="A294" s="55"/>
      <c r="C294" s="62" t="s">
        <v>49</v>
      </c>
      <c r="D294" s="61">
        <v>48</v>
      </c>
      <c r="E294" s="63"/>
      <c r="F294" s="78">
        <f>SUM(D294*E294)</f>
        <v>0</v>
      </c>
      <c r="G294" s="51"/>
      <c r="H294" s="11"/>
    </row>
    <row r="295" spans="1:8" s="144" customFormat="1" ht="15">
      <c r="A295" s="197"/>
      <c r="B295" s="188"/>
      <c r="C295" s="198"/>
      <c r="D295" s="198"/>
      <c r="E295" s="198"/>
      <c r="F295" s="185"/>
      <c r="G295" s="199"/>
      <c r="H295" s="186"/>
    </row>
    <row r="296" spans="1:8" s="10" customFormat="1" ht="15">
      <c r="A296" s="55" t="s">
        <v>15</v>
      </c>
      <c r="B296" s="62" t="s">
        <v>177</v>
      </c>
      <c r="C296" s="61"/>
      <c r="D296" s="61"/>
      <c r="E296" s="63"/>
      <c r="F296" s="78"/>
      <c r="G296" s="51"/>
      <c r="H296" s="11"/>
    </row>
    <row r="297" spans="1:8" s="10" customFormat="1" ht="15">
      <c r="A297" s="55"/>
      <c r="C297" s="62" t="s">
        <v>49</v>
      </c>
      <c r="D297" s="61">
        <v>290</v>
      </c>
      <c r="E297" s="63"/>
      <c r="F297" s="78">
        <f>SUM(D297*E297)</f>
        <v>0</v>
      </c>
      <c r="G297" s="51"/>
      <c r="H297" s="11"/>
    </row>
    <row r="298" spans="1:8" s="144" customFormat="1" ht="15">
      <c r="A298" s="197"/>
      <c r="B298" s="188"/>
      <c r="C298" s="198"/>
      <c r="D298" s="198"/>
      <c r="E298" s="198"/>
      <c r="F298" s="185"/>
      <c r="G298" s="199"/>
      <c r="H298" s="186"/>
    </row>
    <row r="299" spans="1:8" ht="63.75" customHeight="1">
      <c r="A299" s="24" t="s">
        <v>16</v>
      </c>
      <c r="B299" s="25" t="s">
        <v>119</v>
      </c>
      <c r="C299" s="8"/>
      <c r="D299" s="26"/>
      <c r="E299" s="26"/>
      <c r="F299" s="78"/>
    </row>
    <row r="300" spans="1:8">
      <c r="A300" s="24"/>
      <c r="B300" s="8"/>
      <c r="C300" s="62" t="s">
        <v>24</v>
      </c>
      <c r="D300" s="26">
        <v>77</v>
      </c>
      <c r="E300" s="26"/>
      <c r="F300" s="78">
        <f>SUM(D300*E300)</f>
        <v>0</v>
      </c>
    </row>
    <row r="301" spans="1:8" s="144" customFormat="1" ht="15">
      <c r="A301" s="197"/>
      <c r="B301" s="188"/>
      <c r="C301" s="198"/>
      <c r="D301" s="198"/>
      <c r="E301" s="198"/>
      <c r="F301" s="185"/>
      <c r="G301" s="199"/>
      <c r="H301" s="186"/>
    </row>
    <row r="302" spans="1:8" s="144" customFormat="1" ht="15">
      <c r="A302" s="187" t="s">
        <v>17</v>
      </c>
      <c r="B302" s="116" t="s">
        <v>47</v>
      </c>
      <c r="C302" s="198"/>
      <c r="D302" s="198"/>
      <c r="E302" s="198"/>
      <c r="F302" s="185"/>
      <c r="G302" s="117" t="s">
        <v>21</v>
      </c>
      <c r="H302" s="186"/>
    </row>
    <row r="303" spans="1:8" s="144" customFormat="1" ht="15">
      <c r="A303" s="187"/>
      <c r="C303" s="116" t="s">
        <v>24</v>
      </c>
      <c r="D303" s="198">
        <v>2480</v>
      </c>
      <c r="E303" s="198"/>
      <c r="F303" s="185">
        <f>SUM(D303*E303)</f>
        <v>0</v>
      </c>
      <c r="G303" s="117"/>
      <c r="H303" s="186"/>
    </row>
    <row r="304" spans="1:8" s="144" customFormat="1" ht="15">
      <c r="A304" s="187"/>
      <c r="B304" s="116"/>
      <c r="C304" s="198"/>
      <c r="D304" s="198"/>
      <c r="E304" s="198"/>
      <c r="F304" s="185"/>
      <c r="G304" s="117"/>
      <c r="H304" s="186"/>
    </row>
    <row r="305" spans="1:8" s="144" customFormat="1" ht="25.5">
      <c r="A305" s="187" t="s">
        <v>178</v>
      </c>
      <c r="B305" s="116" t="s">
        <v>48</v>
      </c>
      <c r="C305" s="198"/>
      <c r="D305" s="198"/>
      <c r="E305" s="198"/>
      <c r="F305" s="185"/>
      <c r="G305" s="117"/>
      <c r="H305" s="186"/>
    </row>
    <row r="306" spans="1:8" s="144" customFormat="1" ht="15">
      <c r="A306" s="187"/>
      <c r="C306" s="116" t="s">
        <v>24</v>
      </c>
      <c r="D306" s="198">
        <v>2610</v>
      </c>
      <c r="E306" s="198"/>
      <c r="F306" s="185">
        <f>SUM(D306*E306)</f>
        <v>0</v>
      </c>
      <c r="G306" s="117"/>
      <c r="H306" s="186"/>
    </row>
    <row r="307" spans="1:8" s="144" customFormat="1" ht="15.75" thickBot="1">
      <c r="A307" s="118"/>
      <c r="B307" s="119"/>
      <c r="C307" s="120"/>
      <c r="D307" s="120"/>
      <c r="E307" s="120"/>
      <c r="F307" s="121"/>
      <c r="G307" s="199" t="e">
        <f>#REF!*F307</f>
        <v>#REF!</v>
      </c>
      <c r="H307" s="186"/>
    </row>
    <row r="308" spans="1:8" s="144" customFormat="1" ht="15.75" thickTop="1">
      <c r="A308" s="122"/>
      <c r="B308" s="123"/>
      <c r="C308" s="124"/>
      <c r="D308" s="124"/>
      <c r="E308" s="124"/>
      <c r="F308" s="185"/>
      <c r="G308" s="199"/>
      <c r="H308" s="186"/>
    </row>
    <row r="309" spans="1:8" s="144" customFormat="1" ht="15">
      <c r="A309" s="187"/>
      <c r="B309" s="188" t="s">
        <v>22</v>
      </c>
      <c r="C309" s="189"/>
      <c r="D309" s="189"/>
      <c r="E309" s="189"/>
      <c r="F309" s="185">
        <f>SUM(F291:F308)</f>
        <v>0</v>
      </c>
      <c r="G309" s="125"/>
      <c r="H309" s="186"/>
    </row>
    <row r="310" spans="1:8" s="144" customFormat="1" ht="15">
      <c r="F310" s="185"/>
      <c r="G310" s="200" t="e">
        <f>SUM(G303:G307)</f>
        <v>#REF!</v>
      </c>
      <c r="H310" s="186"/>
    </row>
    <row r="311" spans="1:8" s="144" customFormat="1">
      <c r="A311" s="182"/>
      <c r="B311" s="126"/>
      <c r="C311" s="184"/>
      <c r="D311" s="184"/>
      <c r="E311" s="184"/>
      <c r="F311" s="185"/>
      <c r="G311" s="181"/>
      <c r="H311" s="186"/>
    </row>
    <row r="312" spans="1:8" s="144" customFormat="1">
      <c r="A312" s="191" t="s">
        <v>10</v>
      </c>
      <c r="B312" s="201" t="s">
        <v>32</v>
      </c>
      <c r="C312" s="184"/>
      <c r="D312" s="184"/>
      <c r="E312" s="184"/>
      <c r="F312" s="185"/>
      <c r="G312" s="181"/>
      <c r="H312" s="186"/>
    </row>
    <row r="313" spans="1:8" s="144" customFormat="1">
      <c r="A313" s="191"/>
      <c r="B313" s="201"/>
      <c r="C313" s="184"/>
      <c r="D313" s="184"/>
      <c r="E313" s="184"/>
      <c r="F313" s="185"/>
      <c r="G313" s="181"/>
      <c r="H313" s="186"/>
    </row>
    <row r="314" spans="1:8" ht="28.5" customHeight="1">
      <c r="A314" s="24" t="s">
        <v>13</v>
      </c>
      <c r="B314" s="25" t="s">
        <v>122</v>
      </c>
      <c r="C314" s="8"/>
      <c r="D314" s="26"/>
      <c r="E314" s="26"/>
      <c r="F314" s="78"/>
    </row>
    <row r="315" spans="1:8" ht="15">
      <c r="A315" s="24"/>
      <c r="B315" s="8"/>
      <c r="C315" s="62" t="s">
        <v>49</v>
      </c>
      <c r="D315" s="61">
        <v>50</v>
      </c>
      <c r="E315" s="63"/>
      <c r="F315" s="78">
        <f>SUM(D315*E315)</f>
        <v>0</v>
      </c>
    </row>
    <row r="316" spans="1:8">
      <c r="A316" s="24"/>
      <c r="B316" s="8"/>
      <c r="C316" s="62"/>
      <c r="D316" s="61"/>
      <c r="E316" s="63"/>
      <c r="F316" s="78"/>
    </row>
    <row r="317" spans="1:8" ht="28.5" customHeight="1">
      <c r="A317" s="24" t="s">
        <v>14</v>
      </c>
      <c r="B317" s="25" t="s">
        <v>82</v>
      </c>
      <c r="C317" s="8"/>
      <c r="D317" s="26"/>
      <c r="E317" s="26"/>
      <c r="F317" s="78"/>
    </row>
    <row r="318" spans="1:8">
      <c r="A318" s="24"/>
      <c r="B318" s="8"/>
      <c r="C318" s="25"/>
      <c r="D318" s="26"/>
      <c r="E318" s="26"/>
      <c r="F318" s="78"/>
    </row>
    <row r="319" spans="1:8" ht="15">
      <c r="A319" s="24" t="s">
        <v>58</v>
      </c>
      <c r="B319" s="8" t="s">
        <v>81</v>
      </c>
      <c r="C319" s="62" t="s">
        <v>49</v>
      </c>
      <c r="D319" s="61">
        <v>160</v>
      </c>
      <c r="E319" s="63"/>
      <c r="F319" s="78">
        <f>SUM(D319*E319)</f>
        <v>0</v>
      </c>
    </row>
    <row r="320" spans="1:8">
      <c r="A320" s="24"/>
      <c r="B320" s="8"/>
      <c r="C320" s="62"/>
      <c r="D320" s="61"/>
      <c r="E320" s="63"/>
      <c r="F320" s="78"/>
    </row>
    <row r="321" spans="1:8" ht="52.5" customHeight="1">
      <c r="A321" s="24" t="s">
        <v>59</v>
      </c>
      <c r="B321" s="85" t="s">
        <v>84</v>
      </c>
      <c r="C321" s="86" t="s">
        <v>49</v>
      </c>
      <c r="D321" s="87">
        <v>140</v>
      </c>
      <c r="E321" s="93"/>
      <c r="F321" s="78">
        <f>SUM(D321*E321)</f>
        <v>0</v>
      </c>
    </row>
    <row r="322" spans="1:8" s="144" customFormat="1">
      <c r="A322" s="191"/>
      <c r="B322" s="201"/>
      <c r="C322" s="184"/>
      <c r="D322" s="184"/>
      <c r="E322" s="184"/>
      <c r="F322" s="185"/>
      <c r="G322" s="181"/>
      <c r="H322" s="186"/>
    </row>
    <row r="323" spans="1:8" ht="40.5" customHeight="1">
      <c r="A323" s="24" t="s">
        <v>15</v>
      </c>
      <c r="B323" s="25" t="s">
        <v>79</v>
      </c>
      <c r="C323" s="8"/>
      <c r="D323" s="26"/>
      <c r="E323" s="26"/>
      <c r="F323" s="78"/>
    </row>
    <row r="324" spans="1:8" ht="15">
      <c r="A324" s="24"/>
      <c r="B324" s="8"/>
      <c r="C324" s="62" t="s">
        <v>49</v>
      </c>
      <c r="D324" s="63">
        <v>200</v>
      </c>
      <c r="E324" s="63"/>
      <c r="F324" s="78">
        <f>SUM(D324*E324)</f>
        <v>0</v>
      </c>
    </row>
    <row r="325" spans="1:8">
      <c r="A325" s="24"/>
      <c r="B325" s="8"/>
      <c r="C325" s="62"/>
      <c r="D325" s="63"/>
      <c r="E325" s="63"/>
      <c r="F325" s="78"/>
    </row>
    <row r="326" spans="1:8" ht="28.5" customHeight="1">
      <c r="A326" s="24" t="s">
        <v>16</v>
      </c>
      <c r="B326" s="25" t="s">
        <v>80</v>
      </c>
      <c r="C326" s="8"/>
      <c r="D326" s="26"/>
      <c r="E326" s="26"/>
      <c r="F326" s="78"/>
    </row>
    <row r="327" spans="1:8">
      <c r="A327" s="24"/>
      <c r="B327" s="8"/>
      <c r="C327" s="25" t="s">
        <v>4</v>
      </c>
      <c r="D327" s="26">
        <v>14</v>
      </c>
      <c r="E327" s="26"/>
      <c r="F327" s="78">
        <f>SUM(D327*E327)</f>
        <v>0</v>
      </c>
    </row>
    <row r="328" spans="1:8" s="144" customFormat="1">
      <c r="A328" s="191"/>
      <c r="B328" s="201"/>
      <c r="C328" s="184"/>
      <c r="D328" s="184"/>
      <c r="E328" s="184"/>
      <c r="F328" s="185"/>
      <c r="G328" s="181"/>
      <c r="H328" s="186"/>
    </row>
    <row r="329" spans="1:8" s="202" customFormat="1" ht="25.5">
      <c r="A329" s="182" t="s">
        <v>17</v>
      </c>
      <c r="B329" s="183" t="s">
        <v>54</v>
      </c>
      <c r="C329" s="184"/>
      <c r="D329" s="127"/>
      <c r="E329" s="127"/>
      <c r="F329" s="185"/>
      <c r="G329" s="203"/>
    </row>
    <row r="330" spans="1:8" s="202" customFormat="1" ht="25.5">
      <c r="A330" s="182"/>
      <c r="B330" s="183" t="s">
        <v>53</v>
      </c>
      <c r="C330" s="184"/>
      <c r="D330" s="127"/>
      <c r="E330" s="127"/>
      <c r="F330" s="185"/>
      <c r="G330" s="203"/>
    </row>
    <row r="331" spans="1:8" s="202" customFormat="1">
      <c r="A331" s="182"/>
      <c r="B331" s="183" t="s">
        <v>51</v>
      </c>
      <c r="C331" s="184"/>
      <c r="D331" s="127"/>
      <c r="E331" s="127"/>
      <c r="F331" s="185"/>
      <c r="G331" s="203"/>
    </row>
    <row r="332" spans="1:8" s="202" customFormat="1">
      <c r="A332" s="182"/>
      <c r="B332" s="183" t="s">
        <v>52</v>
      </c>
      <c r="C332" s="184"/>
      <c r="D332" s="127"/>
      <c r="E332" s="127"/>
      <c r="F332" s="185"/>
      <c r="G332" s="203"/>
    </row>
    <row r="333" spans="1:8" s="202" customFormat="1">
      <c r="A333" s="182"/>
      <c r="B333" s="183" t="s">
        <v>50</v>
      </c>
      <c r="C333" s="184"/>
      <c r="D333" s="127"/>
      <c r="E333" s="127"/>
      <c r="F333" s="185"/>
      <c r="G333" s="203"/>
    </row>
    <row r="334" spans="1:8" s="202" customFormat="1">
      <c r="A334" s="182"/>
      <c r="B334" s="183" t="s">
        <v>37</v>
      </c>
      <c r="C334" s="184"/>
      <c r="D334" s="127"/>
      <c r="E334" s="127"/>
      <c r="F334" s="185"/>
      <c r="G334" s="203"/>
    </row>
    <row r="335" spans="1:8" s="202" customFormat="1" ht="51">
      <c r="A335" s="182"/>
      <c r="B335" s="183" t="s">
        <v>38</v>
      </c>
      <c r="C335" s="184"/>
      <c r="D335" s="127"/>
      <c r="E335" s="127"/>
      <c r="F335" s="185"/>
      <c r="G335" s="203"/>
    </row>
    <row r="336" spans="1:8" s="202" customFormat="1">
      <c r="A336" s="182"/>
      <c r="C336" s="202" t="s">
        <v>24</v>
      </c>
      <c r="D336" s="184">
        <v>2620</v>
      </c>
      <c r="E336" s="184"/>
      <c r="F336" s="185">
        <f>SUM(D336*E336)</f>
        <v>0</v>
      </c>
      <c r="G336" s="203"/>
    </row>
    <row r="337" spans="1:7" s="202" customFormat="1">
      <c r="A337" s="182"/>
      <c r="D337" s="184"/>
      <c r="E337" s="184"/>
      <c r="F337" s="185"/>
      <c r="G337" s="203"/>
    </row>
    <row r="338" spans="1:7" s="202" customFormat="1" ht="28.5" customHeight="1">
      <c r="A338" s="182" t="s">
        <v>178</v>
      </c>
      <c r="B338" s="183" t="s">
        <v>55</v>
      </c>
      <c r="D338" s="184"/>
      <c r="E338" s="184"/>
      <c r="F338" s="185"/>
      <c r="G338" s="203"/>
    </row>
    <row r="339" spans="1:7" s="202" customFormat="1">
      <c r="A339" s="182"/>
      <c r="C339" s="183" t="s">
        <v>24</v>
      </c>
      <c r="D339" s="184">
        <v>2400</v>
      </c>
      <c r="E339" s="184"/>
      <c r="F339" s="185">
        <f>SUM(D339*E339)</f>
        <v>0</v>
      </c>
      <c r="G339" s="203"/>
    </row>
    <row r="340" spans="1:7" s="202" customFormat="1">
      <c r="A340" s="182"/>
      <c r="C340" s="183"/>
      <c r="D340" s="184"/>
      <c r="E340" s="184"/>
      <c r="F340" s="185"/>
      <c r="G340" s="203"/>
    </row>
    <row r="341" spans="1:7" s="202" customFormat="1" ht="38.25">
      <c r="A341" s="182" t="s">
        <v>190</v>
      </c>
      <c r="B341" s="183" t="s">
        <v>56</v>
      </c>
      <c r="C341" s="183"/>
      <c r="D341" s="184"/>
      <c r="E341" s="184"/>
      <c r="F341" s="185"/>
      <c r="G341" s="203"/>
    </row>
    <row r="342" spans="1:7" s="202" customFormat="1">
      <c r="A342" s="182"/>
      <c r="C342" s="183"/>
      <c r="D342" s="184"/>
      <c r="E342" s="184"/>
      <c r="F342" s="185"/>
      <c r="G342" s="203"/>
    </row>
    <row r="343" spans="1:7" s="202" customFormat="1" ht="15">
      <c r="A343" s="182" t="s">
        <v>58</v>
      </c>
      <c r="B343" s="202" t="s">
        <v>57</v>
      </c>
      <c r="C343" s="116" t="s">
        <v>158</v>
      </c>
      <c r="D343" s="198">
        <v>260</v>
      </c>
      <c r="E343" s="198"/>
      <c r="F343" s="185">
        <f>SUM(D343*E343)</f>
        <v>0</v>
      </c>
      <c r="G343" s="203"/>
    </row>
    <row r="344" spans="1:7" s="202" customFormat="1">
      <c r="A344" s="182"/>
      <c r="C344" s="183"/>
      <c r="D344" s="184"/>
      <c r="E344" s="184"/>
      <c r="F344" s="185"/>
      <c r="G344" s="203"/>
    </row>
    <row r="345" spans="1:7" s="202" customFormat="1" ht="15">
      <c r="A345" s="182" t="s">
        <v>59</v>
      </c>
      <c r="B345" s="202" t="s">
        <v>63</v>
      </c>
      <c r="C345" s="116" t="s">
        <v>158</v>
      </c>
      <c r="D345" s="198">
        <v>260</v>
      </c>
      <c r="E345" s="198"/>
      <c r="F345" s="185">
        <f>SUM(D345*E345)</f>
        <v>0</v>
      </c>
      <c r="G345" s="203"/>
    </row>
    <row r="346" spans="1:7" s="202" customFormat="1">
      <c r="A346" s="182"/>
      <c r="C346" s="183"/>
      <c r="D346" s="184"/>
      <c r="E346" s="184"/>
      <c r="F346" s="185"/>
      <c r="G346" s="203"/>
    </row>
    <row r="347" spans="1:7" s="202" customFormat="1">
      <c r="A347" s="182" t="s">
        <v>60</v>
      </c>
      <c r="B347" s="202" t="s">
        <v>64</v>
      </c>
      <c r="C347" s="116" t="s">
        <v>4</v>
      </c>
      <c r="D347" s="198">
        <v>370</v>
      </c>
      <c r="E347" s="198"/>
      <c r="F347" s="185">
        <f>SUM(D347*E347)</f>
        <v>0</v>
      </c>
      <c r="G347" s="203"/>
    </row>
    <row r="348" spans="1:7" s="202" customFormat="1">
      <c r="A348" s="182"/>
      <c r="C348" s="183"/>
      <c r="D348" s="184"/>
      <c r="E348" s="184"/>
      <c r="F348" s="185"/>
      <c r="G348" s="203"/>
    </row>
    <row r="349" spans="1:7" s="202" customFormat="1">
      <c r="A349" s="182" t="s">
        <v>61</v>
      </c>
      <c r="B349" s="202" t="s">
        <v>62</v>
      </c>
      <c r="C349" s="116" t="s">
        <v>4</v>
      </c>
      <c r="D349" s="198">
        <v>4300</v>
      </c>
      <c r="E349" s="198"/>
      <c r="F349" s="185">
        <f>SUM(D349*E349)</f>
        <v>0</v>
      </c>
      <c r="G349" s="203"/>
    </row>
    <row r="350" spans="1:7" s="202" customFormat="1">
      <c r="A350" s="182"/>
      <c r="C350" s="183"/>
      <c r="D350" s="184"/>
      <c r="E350" s="184"/>
      <c r="F350" s="185"/>
      <c r="G350" s="203"/>
    </row>
    <row r="351" spans="1:7" s="202" customFormat="1" ht="15">
      <c r="A351" s="182" t="s">
        <v>65</v>
      </c>
      <c r="B351" s="202" t="s">
        <v>66</v>
      </c>
      <c r="C351" s="116" t="s">
        <v>158</v>
      </c>
      <c r="D351" s="198">
        <v>140</v>
      </c>
      <c r="E351" s="198"/>
      <c r="F351" s="185">
        <f>SUM(D351*E351)</f>
        <v>0</v>
      </c>
      <c r="G351" s="203"/>
    </row>
    <row r="352" spans="1:7" s="202" customFormat="1">
      <c r="A352" s="182"/>
      <c r="C352" s="183"/>
      <c r="D352" s="184"/>
      <c r="E352" s="184"/>
      <c r="F352" s="185"/>
      <c r="G352" s="203"/>
    </row>
    <row r="353" spans="1:8" s="202" customFormat="1" ht="15">
      <c r="A353" s="182" t="s">
        <v>67</v>
      </c>
      <c r="B353" s="202" t="s">
        <v>68</v>
      </c>
      <c r="C353" s="116" t="s">
        <v>158</v>
      </c>
      <c r="D353" s="198">
        <v>140</v>
      </c>
      <c r="E353" s="198"/>
      <c r="F353" s="185">
        <f>SUM(D353*E353)</f>
        <v>0</v>
      </c>
      <c r="G353" s="203"/>
    </row>
    <row r="354" spans="1:8" s="202" customFormat="1">
      <c r="A354" s="182"/>
      <c r="C354" s="116"/>
      <c r="D354" s="198"/>
      <c r="E354" s="198"/>
      <c r="F354" s="185"/>
      <c r="G354" s="203"/>
    </row>
    <row r="355" spans="1:8" s="202" customFormat="1" ht="28.5" customHeight="1">
      <c r="A355" s="182" t="s">
        <v>191</v>
      </c>
      <c r="B355" s="183" t="s">
        <v>74</v>
      </c>
      <c r="D355" s="184"/>
      <c r="E355" s="184"/>
      <c r="F355" s="185"/>
      <c r="G355" s="203"/>
    </row>
    <row r="356" spans="1:8" s="202" customFormat="1">
      <c r="A356" s="182"/>
      <c r="C356" s="183"/>
      <c r="D356" s="184"/>
      <c r="E356" s="184"/>
      <c r="F356" s="185"/>
      <c r="G356" s="203"/>
    </row>
    <row r="357" spans="1:8" s="202" customFormat="1" ht="15">
      <c r="A357" s="182" t="s">
        <v>58</v>
      </c>
      <c r="B357" s="202" t="s">
        <v>75</v>
      </c>
      <c r="C357" s="116" t="s">
        <v>158</v>
      </c>
      <c r="D357" s="198">
        <v>230</v>
      </c>
      <c r="E357" s="198"/>
      <c r="F357" s="185">
        <f>SUM(D357*E357)</f>
        <v>0</v>
      </c>
      <c r="G357" s="203"/>
    </row>
    <row r="358" spans="1:8" s="202" customFormat="1">
      <c r="A358" s="182"/>
      <c r="C358" s="183"/>
      <c r="D358" s="184"/>
      <c r="E358" s="184"/>
      <c r="F358" s="185"/>
      <c r="G358" s="203"/>
    </row>
    <row r="359" spans="1:8" s="202" customFormat="1">
      <c r="A359" s="182" t="s">
        <v>59</v>
      </c>
      <c r="B359" s="202" t="s">
        <v>76</v>
      </c>
      <c r="C359" s="183" t="s">
        <v>4</v>
      </c>
      <c r="D359" s="198">
        <v>8</v>
      </c>
      <c r="E359" s="198"/>
      <c r="F359" s="185">
        <f>SUM(D359*E359)</f>
        <v>0</v>
      </c>
      <c r="G359" s="203"/>
    </row>
    <row r="360" spans="1:8" s="202" customFormat="1" ht="13.5" thickBot="1">
      <c r="A360" s="128"/>
      <c r="B360" s="129"/>
      <c r="C360" s="130"/>
      <c r="D360" s="131"/>
      <c r="E360" s="131"/>
      <c r="F360" s="121"/>
      <c r="G360" s="203"/>
    </row>
    <row r="361" spans="1:8" s="202" customFormat="1" ht="13.5" thickTop="1">
      <c r="A361" s="132"/>
      <c r="B361" s="133"/>
      <c r="C361" s="134"/>
      <c r="D361" s="184"/>
      <c r="E361" s="184"/>
      <c r="F361" s="185"/>
      <c r="G361" s="203"/>
    </row>
    <row r="362" spans="1:8" s="144" customFormat="1">
      <c r="A362" s="182"/>
      <c r="B362" s="201" t="s">
        <v>40</v>
      </c>
      <c r="C362" s="184"/>
      <c r="D362" s="184"/>
      <c r="E362" s="184"/>
      <c r="F362" s="185">
        <f>SUM(F315:F360)</f>
        <v>0</v>
      </c>
      <c r="G362" s="181"/>
      <c r="H362" s="186"/>
    </row>
    <row r="363" spans="1:8" s="144" customFormat="1">
      <c r="A363" s="182"/>
      <c r="B363" s="201"/>
      <c r="C363" s="184"/>
      <c r="D363" s="184"/>
      <c r="E363" s="184"/>
      <c r="F363" s="185"/>
      <c r="G363" s="181"/>
      <c r="H363" s="186"/>
    </row>
    <row r="364" spans="1:8" s="144" customFormat="1">
      <c r="A364" s="182"/>
      <c r="B364" s="183"/>
      <c r="C364" s="184"/>
      <c r="D364" s="184"/>
      <c r="E364" s="184"/>
      <c r="F364" s="185"/>
      <c r="G364" s="181"/>
      <c r="H364" s="186"/>
    </row>
    <row r="365" spans="1:8">
      <c r="A365" s="27" t="s">
        <v>31</v>
      </c>
      <c r="B365" s="27" t="s">
        <v>33</v>
      </c>
      <c r="C365" s="26"/>
      <c r="D365" s="37"/>
      <c r="E365" s="37"/>
      <c r="F365" s="78"/>
    </row>
    <row r="366" spans="1:8">
      <c r="A366" s="27"/>
      <c r="B366" s="27"/>
      <c r="C366" s="26"/>
      <c r="D366" s="37"/>
      <c r="E366" s="37"/>
      <c r="F366" s="78"/>
    </row>
    <row r="367" spans="1:8">
      <c r="A367" s="27" t="s">
        <v>184</v>
      </c>
      <c r="B367" s="27" t="s">
        <v>185</v>
      </c>
      <c r="C367" s="26"/>
      <c r="D367" s="37"/>
      <c r="E367" s="37"/>
      <c r="F367" s="78"/>
    </row>
    <row r="368" spans="1:8">
      <c r="A368" s="27"/>
      <c r="B368" s="27"/>
      <c r="C368" s="26"/>
      <c r="D368" s="37"/>
      <c r="E368" s="37"/>
      <c r="F368" s="78"/>
    </row>
    <row r="369" spans="1:7" ht="38.25">
      <c r="A369" s="24" t="s">
        <v>13</v>
      </c>
      <c r="B369" s="85" t="s">
        <v>86</v>
      </c>
      <c r="C369" s="25"/>
      <c r="D369" s="26"/>
      <c r="E369" s="26"/>
      <c r="F369" s="78"/>
    </row>
    <row r="370" spans="1:7" ht="15">
      <c r="A370" s="24"/>
      <c r="B370" s="8"/>
      <c r="C370" s="62" t="s">
        <v>49</v>
      </c>
      <c r="D370" s="63">
        <v>290</v>
      </c>
      <c r="E370" s="63"/>
      <c r="F370" s="78">
        <f>SUM(D370*E370)</f>
        <v>0</v>
      </c>
    </row>
    <row r="371" spans="1:7" s="172" customFormat="1" ht="13.5" thickBot="1">
      <c r="A371" s="109"/>
      <c r="B371" s="110"/>
      <c r="C371" s="111"/>
      <c r="D371" s="105"/>
      <c r="E371" s="105"/>
      <c r="F371" s="112"/>
      <c r="G371" s="171"/>
    </row>
    <row r="372" spans="1:7" ht="13.5" thickTop="1">
      <c r="A372" s="24"/>
      <c r="B372" s="25"/>
      <c r="C372" s="26"/>
      <c r="D372" s="26"/>
      <c r="E372" s="26"/>
      <c r="F372" s="26"/>
    </row>
    <row r="373" spans="1:7">
      <c r="A373" s="24"/>
      <c r="B373" s="27" t="s">
        <v>186</v>
      </c>
      <c r="C373" s="26"/>
      <c r="D373" s="26"/>
      <c r="E373" s="26"/>
      <c r="F373" s="78">
        <f>SUM(F370:G371)</f>
        <v>0</v>
      </c>
    </row>
    <row r="374" spans="1:7">
      <c r="A374" s="24"/>
      <c r="B374" s="27"/>
      <c r="C374" s="26"/>
      <c r="D374" s="26"/>
      <c r="E374" s="26"/>
      <c r="F374" s="78"/>
    </row>
    <row r="375" spans="1:7">
      <c r="A375" s="24"/>
      <c r="B375" s="27"/>
      <c r="C375" s="26"/>
      <c r="D375" s="37"/>
      <c r="E375" s="37"/>
      <c r="F375" s="78"/>
    </row>
    <row r="376" spans="1:7">
      <c r="A376" s="28" t="s">
        <v>192</v>
      </c>
      <c r="B376" s="27" t="s">
        <v>41</v>
      </c>
      <c r="C376" s="26"/>
      <c r="D376" s="94"/>
      <c r="F376" s="78"/>
    </row>
    <row r="377" spans="1:7">
      <c r="A377" s="24"/>
      <c r="B377" s="25"/>
      <c r="C377" s="26"/>
      <c r="D377" s="94"/>
      <c r="F377" s="78"/>
    </row>
    <row r="378" spans="1:7" ht="41.25" customHeight="1">
      <c r="A378" s="24" t="s">
        <v>13</v>
      </c>
      <c r="B378" s="25" t="s">
        <v>150</v>
      </c>
      <c r="C378" s="8"/>
      <c r="D378" s="94"/>
      <c r="F378" s="78"/>
    </row>
    <row r="379" spans="1:7">
      <c r="A379" s="24"/>
      <c r="B379" s="8"/>
      <c r="C379" s="25" t="s">
        <v>87</v>
      </c>
      <c r="D379" s="26">
        <v>1</v>
      </c>
      <c r="E379" s="26"/>
      <c r="F379" s="78">
        <f>SUM(D379*E379)</f>
        <v>0</v>
      </c>
    </row>
    <row r="380" spans="1:7" s="172" customFormat="1" ht="13.5" thickBot="1">
      <c r="A380" s="109"/>
      <c r="B380" s="110"/>
      <c r="C380" s="111"/>
      <c r="D380" s="105"/>
      <c r="E380" s="105"/>
      <c r="F380" s="112"/>
      <c r="G380" s="171"/>
    </row>
    <row r="381" spans="1:7" ht="13.5" thickTop="1">
      <c r="A381" s="24"/>
      <c r="B381" s="25"/>
      <c r="C381" s="26"/>
      <c r="D381" s="26"/>
      <c r="E381" s="26"/>
      <c r="F381" s="26"/>
    </row>
    <row r="382" spans="1:7">
      <c r="A382" s="24"/>
      <c r="B382" s="27" t="s">
        <v>42</v>
      </c>
      <c r="C382" s="26"/>
      <c r="D382" s="26"/>
      <c r="E382" s="26"/>
      <c r="F382" s="78">
        <f>SUM(F379:G380)</f>
        <v>0</v>
      </c>
    </row>
    <row r="383" spans="1:7">
      <c r="A383" s="24"/>
      <c r="B383" s="25"/>
      <c r="C383" s="26"/>
      <c r="D383" s="49"/>
      <c r="E383" s="49"/>
      <c r="F383" s="49"/>
    </row>
    <row r="384" spans="1:7">
      <c r="A384" s="24"/>
      <c r="B384" s="25"/>
      <c r="C384" s="26"/>
      <c r="D384" s="49"/>
      <c r="E384" s="49"/>
      <c r="F384" s="49"/>
    </row>
  </sheetData>
  <mergeCells count="2">
    <mergeCell ref="A6:B6"/>
    <mergeCell ref="A10:D10"/>
  </mergeCells>
  <phoneticPr fontId="53" type="noConversion"/>
  <pageMargins left="0.78740157480314965" right="0.31496062992125984" top="0.51181102362204722" bottom="0.98425196850393704" header="0.51181102362204722" footer="0.59055118110236227"/>
  <pageSetup paperSize="9" scale="69" orientation="portrait" horizontalDpi="300" verticalDpi="300" r:id="rId1"/>
  <headerFooter alignWithMargins="0">
    <oddFooter>&amp;CStran &amp;P</oddFooter>
  </headerFooter>
  <rowBreaks count="7" manualBreakCount="7">
    <brk id="68" min="1" max="5" man="1"/>
    <brk id="119" max="5" man="1"/>
    <brk id="161" max="5" man="1"/>
    <brk id="218" max="5" man="1"/>
    <brk id="261" max="5" man="1"/>
    <brk id="316" max="5" man="1"/>
    <brk id="374" max="5" man="1"/>
  </rowBreaks>
  <drawing r:id="rId2"/>
</worksheet>
</file>

<file path=xl/worksheets/sheet2.xml><?xml version="1.0" encoding="utf-8"?>
<worksheet xmlns="http://schemas.openxmlformats.org/spreadsheetml/2006/main" xmlns:r="http://schemas.openxmlformats.org/officeDocument/2006/relationships">
  <dimension ref="A1:I333"/>
  <sheetViews>
    <sheetView tabSelected="1" view="pageBreakPreview" zoomScaleNormal="90" zoomScaleSheetLayoutView="100" workbookViewId="0">
      <selection activeCell="B1" sqref="B1"/>
    </sheetView>
  </sheetViews>
  <sheetFormatPr defaultColWidth="9" defaultRowHeight="12.75"/>
  <cols>
    <col min="1" max="1" width="4.28515625" style="12" customWidth="1"/>
    <col min="2" max="2" width="51.42578125" style="13" customWidth="1"/>
    <col min="3" max="3" width="8.42578125" style="14" customWidth="1"/>
    <col min="4" max="4" width="12.140625" style="15" customWidth="1"/>
    <col min="5" max="5" width="12.140625" style="94" customWidth="1"/>
    <col min="6" max="6" width="20.28515625" style="16" customWidth="1"/>
    <col min="7" max="7" width="15.28515625" style="17" hidden="1" customWidth="1"/>
    <col min="8" max="8" width="9" style="8" customWidth="1"/>
    <col min="9" max="9" width="11" style="8" customWidth="1"/>
    <col min="10" max="16384" width="9" style="8"/>
  </cols>
  <sheetData>
    <row r="1" spans="1:8" s="1" customFormat="1" ht="32.25" customHeight="1">
      <c r="A1" s="40"/>
      <c r="B1" s="325" t="s">
        <v>271</v>
      </c>
      <c r="C1" s="42"/>
      <c r="D1" s="22"/>
      <c r="E1" s="22"/>
      <c r="F1" s="23"/>
      <c r="G1" s="20"/>
    </row>
    <row r="2" spans="1:8" s="2" customFormat="1" ht="18.75" customHeight="1" thickBot="1">
      <c r="A2" s="43"/>
      <c r="B2" s="44" t="s">
        <v>0</v>
      </c>
      <c r="C2" s="45" t="s">
        <v>1</v>
      </c>
      <c r="D2" s="45" t="s">
        <v>2</v>
      </c>
      <c r="E2" s="90" t="s">
        <v>43</v>
      </c>
      <c r="F2" s="46" t="s">
        <v>3</v>
      </c>
      <c r="G2" s="21"/>
    </row>
    <row r="3" spans="1:8" ht="7.15" customHeight="1">
      <c r="A3" s="3"/>
      <c r="B3" s="47"/>
      <c r="C3" s="4"/>
      <c r="D3" s="5"/>
      <c r="E3" s="91"/>
      <c r="F3" s="6"/>
      <c r="G3" s="7"/>
    </row>
    <row r="4" spans="1:8" ht="7.15" customHeight="1">
      <c r="A4" s="3"/>
      <c r="B4" s="47"/>
      <c r="C4" s="4"/>
      <c r="D4" s="5"/>
      <c r="E4" s="91"/>
      <c r="F4" s="6"/>
      <c r="G4" s="7"/>
    </row>
    <row r="5" spans="1:8" s="10" customFormat="1">
      <c r="A5" s="24"/>
      <c r="B5" s="25"/>
      <c r="C5" s="26"/>
      <c r="D5" s="26"/>
      <c r="E5" s="26"/>
      <c r="F5" s="26"/>
      <c r="G5" s="9"/>
      <c r="H5" s="11"/>
    </row>
    <row r="6" spans="1:8" s="10" customFormat="1" ht="25.5" customHeight="1">
      <c r="A6" s="329" t="s">
        <v>259</v>
      </c>
      <c r="B6" s="330"/>
      <c r="C6" s="26"/>
      <c r="D6" s="26"/>
      <c r="E6" s="26"/>
      <c r="F6" s="26"/>
      <c r="G6" s="9"/>
      <c r="H6" s="11"/>
    </row>
    <row r="7" spans="1:8" s="10" customFormat="1">
      <c r="A7" s="24"/>
      <c r="B7" s="25"/>
      <c r="C7" s="26"/>
      <c r="D7" s="26"/>
      <c r="E7" s="26"/>
      <c r="F7" s="26"/>
      <c r="G7" s="9"/>
      <c r="H7" s="11"/>
    </row>
    <row r="8" spans="1:8" s="10" customFormat="1">
      <c r="A8" s="24"/>
      <c r="B8" s="25"/>
      <c r="C8" s="26"/>
      <c r="D8" s="26"/>
      <c r="E8" s="26"/>
      <c r="F8" s="26"/>
      <c r="G8" s="9"/>
      <c r="H8" s="11"/>
    </row>
    <row r="9" spans="1:8" s="19" customFormat="1">
      <c r="A9" s="24"/>
      <c r="B9" s="25"/>
      <c r="C9" s="26"/>
      <c r="D9" s="26"/>
      <c r="E9" s="26"/>
      <c r="F9" s="26"/>
      <c r="G9" s="18"/>
    </row>
    <row r="10" spans="1:8" s="19" customFormat="1">
      <c r="A10" s="326" t="s">
        <v>260</v>
      </c>
      <c r="B10" s="327"/>
      <c r="C10" s="328"/>
      <c r="D10" s="328"/>
      <c r="E10" s="26"/>
      <c r="F10" s="26"/>
      <c r="G10" s="18"/>
    </row>
    <row r="11" spans="1:8" s="19" customFormat="1">
      <c r="A11" s="24"/>
      <c r="B11" s="83"/>
      <c r="C11" s="84"/>
      <c r="D11" s="26"/>
      <c r="E11" s="26"/>
      <c r="F11" s="26"/>
      <c r="G11" s="18"/>
    </row>
    <row r="12" spans="1:8" s="19" customFormat="1">
      <c r="A12" s="24"/>
      <c r="B12" s="25"/>
      <c r="C12" s="26"/>
      <c r="D12" s="26"/>
      <c r="E12" s="26"/>
      <c r="F12" s="26"/>
      <c r="G12" s="18"/>
    </row>
    <row r="13" spans="1:8" s="19" customFormat="1">
      <c r="A13" s="24"/>
      <c r="B13" s="25"/>
      <c r="C13" s="26"/>
      <c r="D13" s="26"/>
      <c r="E13" s="26"/>
      <c r="F13" s="26"/>
      <c r="G13" s="18"/>
    </row>
    <row r="14" spans="1:8" s="19" customFormat="1">
      <c r="A14" s="24"/>
      <c r="B14" s="25"/>
      <c r="C14" s="26"/>
      <c r="D14" s="26"/>
      <c r="E14" s="26"/>
      <c r="F14" s="26"/>
      <c r="G14" s="18"/>
    </row>
    <row r="15" spans="1:8" s="19" customFormat="1" ht="18">
      <c r="A15" s="24"/>
      <c r="B15" s="180" t="s">
        <v>261</v>
      </c>
      <c r="C15" s="26"/>
      <c r="D15" s="26"/>
      <c r="E15" s="26"/>
      <c r="F15" s="26"/>
      <c r="G15" s="18"/>
    </row>
    <row r="16" spans="1:8" s="19" customFormat="1">
      <c r="A16" s="24"/>
      <c r="B16" s="25"/>
      <c r="C16" s="26"/>
      <c r="D16" s="26"/>
      <c r="E16" s="26"/>
      <c r="F16" s="26"/>
      <c r="G16" s="18"/>
    </row>
    <row r="17" spans="1:9" s="19" customFormat="1">
      <c r="A17" s="24"/>
      <c r="B17" s="25"/>
      <c r="C17" s="26"/>
      <c r="D17" s="26"/>
      <c r="E17" s="26"/>
      <c r="F17" s="26"/>
      <c r="G17" s="18"/>
    </row>
    <row r="18" spans="1:9" s="19" customFormat="1">
      <c r="A18" s="28" t="s">
        <v>27</v>
      </c>
      <c r="B18" s="27" t="s">
        <v>25</v>
      </c>
      <c r="C18" s="26"/>
      <c r="D18" s="26"/>
      <c r="E18" s="26"/>
      <c r="F18" s="82"/>
      <c r="G18" s="18"/>
    </row>
    <row r="19" spans="1:9" s="19" customFormat="1" ht="5.0999999999999996" customHeight="1">
      <c r="A19" s="28"/>
      <c r="B19" s="27"/>
      <c r="C19" s="26"/>
      <c r="D19" s="26"/>
      <c r="E19" s="26"/>
      <c r="F19" s="82"/>
      <c r="G19" s="18"/>
    </row>
    <row r="20" spans="1:9" s="19" customFormat="1">
      <c r="A20" s="24" t="s">
        <v>160</v>
      </c>
      <c r="B20" s="25" t="s">
        <v>161</v>
      </c>
      <c r="C20" s="26"/>
      <c r="D20" s="26"/>
      <c r="E20" s="26"/>
      <c r="F20" s="81">
        <v>0</v>
      </c>
      <c r="G20" s="18"/>
    </row>
    <row r="21" spans="1:9" s="19" customFormat="1">
      <c r="A21" s="146" t="s">
        <v>162</v>
      </c>
      <c r="B21" s="147" t="s">
        <v>163</v>
      </c>
      <c r="C21" s="148"/>
      <c r="D21" s="148"/>
      <c r="E21" s="148"/>
      <c r="F21" s="149">
        <f>F97</f>
        <v>0</v>
      </c>
      <c r="G21" s="18"/>
    </row>
    <row r="22" spans="1:9" s="19" customFormat="1" ht="5.0999999999999996" customHeight="1">
      <c r="A22" s="24"/>
      <c r="B22" s="25"/>
      <c r="C22" s="26"/>
      <c r="D22" s="26"/>
      <c r="E22" s="26"/>
      <c r="F22" s="81"/>
      <c r="G22" s="18"/>
    </row>
    <row r="23" spans="1:9" s="19" customFormat="1">
      <c r="A23" s="24"/>
      <c r="B23" s="48" t="s">
        <v>167</v>
      </c>
      <c r="C23" s="26"/>
      <c r="D23" s="26"/>
      <c r="E23" s="26"/>
      <c r="F23" s="82">
        <f>F20+F21</f>
        <v>0</v>
      </c>
      <c r="G23" s="18"/>
    </row>
    <row r="24" spans="1:9" s="19" customFormat="1" ht="15" customHeight="1">
      <c r="A24" s="24"/>
      <c r="B24" s="25"/>
      <c r="C24" s="26"/>
      <c r="D24" s="26"/>
      <c r="E24" s="26"/>
      <c r="F24" s="81"/>
      <c r="G24" s="18"/>
    </row>
    <row r="25" spans="1:9" s="19" customFormat="1">
      <c r="A25" s="28" t="s">
        <v>28</v>
      </c>
      <c r="B25" s="27" t="s">
        <v>179</v>
      </c>
      <c r="C25" s="26"/>
      <c r="D25" s="26"/>
      <c r="E25" s="26"/>
      <c r="F25" s="81"/>
      <c r="G25" s="18"/>
    </row>
    <row r="26" spans="1:9" s="19" customFormat="1" ht="5.0999999999999996" customHeight="1">
      <c r="A26" s="28"/>
      <c r="B26" s="27"/>
      <c r="C26" s="26"/>
      <c r="D26" s="26"/>
      <c r="E26" s="26"/>
      <c r="F26" s="81"/>
      <c r="G26" s="18"/>
    </row>
    <row r="27" spans="1:9" s="108" customFormat="1">
      <c r="A27" s="146" t="s">
        <v>135</v>
      </c>
      <c r="B27" s="167" t="s">
        <v>180</v>
      </c>
      <c r="C27" s="164"/>
      <c r="D27" s="164"/>
      <c r="E27" s="164"/>
      <c r="F27" s="163"/>
      <c r="G27" s="107"/>
    </row>
    <row r="28" spans="1:9" s="19" customFormat="1" ht="5.0999999999999996" customHeight="1">
      <c r="A28" s="146"/>
      <c r="B28" s="147"/>
      <c r="C28" s="148"/>
      <c r="D28" s="148"/>
      <c r="E28" s="148"/>
      <c r="F28" s="149"/>
      <c r="G28" s="18"/>
    </row>
    <row r="29" spans="1:9" s="19" customFormat="1">
      <c r="A29" s="146" t="s">
        <v>9</v>
      </c>
      <c r="B29" s="147" t="s">
        <v>156</v>
      </c>
      <c r="C29" s="148"/>
      <c r="D29" s="148"/>
      <c r="E29" s="148"/>
      <c r="F29" s="149">
        <f>F141</f>
        <v>0</v>
      </c>
      <c r="G29" s="18"/>
    </row>
    <row r="30" spans="1:9" s="19" customFormat="1">
      <c r="A30" s="146" t="s">
        <v>10</v>
      </c>
      <c r="B30" s="147" t="s">
        <v>127</v>
      </c>
      <c r="C30" s="148"/>
      <c r="D30" s="148"/>
      <c r="E30" s="148"/>
      <c r="F30" s="149">
        <f>F193</f>
        <v>0</v>
      </c>
      <c r="G30" s="18"/>
      <c r="I30" s="114"/>
    </row>
    <row r="31" spans="1:9" s="19" customFormat="1">
      <c r="A31" s="146" t="s">
        <v>6</v>
      </c>
      <c r="B31" s="147" t="s">
        <v>129</v>
      </c>
      <c r="C31" s="148"/>
      <c r="D31" s="148"/>
      <c r="E31" s="148"/>
      <c r="F31" s="149">
        <f>F229</f>
        <v>0</v>
      </c>
      <c r="G31" s="18"/>
    </row>
    <row r="32" spans="1:9" s="19" customFormat="1">
      <c r="A32" s="146" t="s">
        <v>7</v>
      </c>
      <c r="B32" s="147" t="s">
        <v>126</v>
      </c>
      <c r="C32" s="148"/>
      <c r="D32" s="148"/>
      <c r="E32" s="148"/>
      <c r="F32" s="149">
        <f>F246</f>
        <v>0</v>
      </c>
      <c r="G32" s="18"/>
    </row>
    <row r="33" spans="1:8" s="19" customFormat="1">
      <c r="A33" s="146" t="s">
        <v>8</v>
      </c>
      <c r="B33" s="147" t="s">
        <v>154</v>
      </c>
      <c r="C33" s="148"/>
      <c r="D33" s="148"/>
      <c r="E33" s="148"/>
      <c r="F33" s="149">
        <f>F250</f>
        <v>0</v>
      </c>
      <c r="G33" s="18"/>
    </row>
    <row r="34" spans="1:8" s="19" customFormat="1" ht="5.0999999999999996" customHeight="1">
      <c r="A34" s="146"/>
      <c r="B34" s="147"/>
      <c r="C34" s="148"/>
      <c r="D34" s="148"/>
      <c r="E34" s="148"/>
      <c r="F34" s="149"/>
      <c r="G34" s="18"/>
    </row>
    <row r="35" spans="1:8" s="58" customFormat="1">
      <c r="A35" s="166"/>
      <c r="B35" s="161" t="s">
        <v>151</v>
      </c>
      <c r="C35" s="164"/>
      <c r="D35" s="164"/>
      <c r="E35" s="164"/>
      <c r="F35" s="163">
        <f>SUM(F29:G33)</f>
        <v>0</v>
      </c>
      <c r="G35" s="9"/>
      <c r="H35" s="88"/>
    </row>
    <row r="36" spans="1:8" s="19" customFormat="1" ht="9.9499999999999993" customHeight="1">
      <c r="A36" s="24"/>
      <c r="B36" s="25"/>
      <c r="C36" s="26"/>
      <c r="D36" s="26"/>
      <c r="E36" s="26"/>
      <c r="F36" s="81"/>
      <c r="G36" s="18"/>
    </row>
    <row r="37" spans="1:8" s="19" customFormat="1" ht="14.25" customHeight="1">
      <c r="A37" s="24" t="s">
        <v>136</v>
      </c>
      <c r="B37" s="25" t="s">
        <v>195</v>
      </c>
      <c r="C37" s="26"/>
      <c r="D37" s="26"/>
      <c r="E37" s="26"/>
      <c r="F37" s="81"/>
      <c r="G37" s="18"/>
    </row>
    <row r="38" spans="1:8" s="19" customFormat="1" ht="5.0999999999999996" customHeight="1">
      <c r="A38" s="24"/>
      <c r="B38" s="25"/>
      <c r="C38" s="26"/>
      <c r="D38" s="26"/>
      <c r="E38" s="26"/>
      <c r="F38" s="81"/>
      <c r="G38" s="18"/>
    </row>
    <row r="39" spans="1:8" s="19" customFormat="1">
      <c r="A39" s="24" t="s">
        <v>9</v>
      </c>
      <c r="B39" s="25" t="s">
        <v>23</v>
      </c>
      <c r="C39" s="26"/>
      <c r="D39" s="26"/>
      <c r="E39" s="26"/>
      <c r="F39" s="81">
        <f>F263</f>
        <v>0</v>
      </c>
      <c r="G39" s="18"/>
    </row>
    <row r="40" spans="1:8" s="19" customFormat="1">
      <c r="A40" s="24" t="s">
        <v>10</v>
      </c>
      <c r="B40" s="25" t="s">
        <v>181</v>
      </c>
      <c r="C40" s="26"/>
      <c r="D40" s="26"/>
      <c r="E40" s="26"/>
      <c r="F40" s="81">
        <f>F281</f>
        <v>0</v>
      </c>
      <c r="G40" s="18"/>
    </row>
    <row r="41" spans="1:8" s="19" customFormat="1" ht="5.0999999999999996" customHeight="1">
      <c r="A41" s="24"/>
      <c r="B41" s="25"/>
      <c r="C41" s="26"/>
      <c r="D41" s="26"/>
      <c r="E41" s="26"/>
      <c r="F41" s="81"/>
      <c r="G41" s="18"/>
    </row>
    <row r="42" spans="1:8" s="58" customFormat="1">
      <c r="B42" s="27" t="s">
        <v>152</v>
      </c>
      <c r="C42" s="29"/>
      <c r="D42" s="29"/>
      <c r="E42" s="29"/>
      <c r="F42" s="82">
        <f>SUM(F39:G40)</f>
        <v>0</v>
      </c>
      <c r="G42" s="9"/>
      <c r="H42" s="88"/>
    </row>
    <row r="43" spans="1:8" s="58" customFormat="1" ht="9.9499999999999993" customHeight="1">
      <c r="A43" s="24"/>
      <c r="B43" s="25"/>
      <c r="C43" s="26"/>
      <c r="D43" s="26"/>
      <c r="E43" s="26"/>
      <c r="F43" s="81"/>
      <c r="G43" s="9"/>
      <c r="H43" s="88"/>
    </row>
    <row r="44" spans="1:8" s="135" customFormat="1">
      <c r="B44" s="27" t="s">
        <v>182</v>
      </c>
      <c r="C44" s="29"/>
      <c r="D44" s="29"/>
      <c r="E44" s="29"/>
      <c r="F44" s="82">
        <f>F35+F42</f>
        <v>0</v>
      </c>
      <c r="G44" s="102"/>
      <c r="H44" s="136"/>
    </row>
    <row r="45" spans="1:8" s="10" customFormat="1" ht="15" customHeight="1">
      <c r="A45" s="24"/>
      <c r="B45" s="25"/>
      <c r="C45" s="26"/>
      <c r="D45" s="26"/>
      <c r="E45" s="26"/>
      <c r="F45" s="81"/>
      <c r="G45" s="9"/>
      <c r="H45" s="11"/>
    </row>
    <row r="46" spans="1:8" s="10" customFormat="1">
      <c r="A46" s="28" t="s">
        <v>29</v>
      </c>
      <c r="B46" s="27" t="s">
        <v>33</v>
      </c>
      <c r="C46" s="26"/>
      <c r="D46" s="26"/>
      <c r="E46" s="26"/>
      <c r="F46" s="81"/>
      <c r="G46" s="9"/>
      <c r="H46" s="11"/>
    </row>
    <row r="47" spans="1:8" s="10" customFormat="1" ht="5.0999999999999996" customHeight="1">
      <c r="B47" s="25"/>
      <c r="C47" s="26"/>
      <c r="D47" s="26"/>
      <c r="E47" s="26"/>
      <c r="F47" s="81"/>
      <c r="G47" s="9"/>
      <c r="H47" s="11"/>
    </row>
    <row r="48" spans="1:8" s="10" customFormat="1" ht="12.75" customHeight="1">
      <c r="A48" s="212" t="s">
        <v>184</v>
      </c>
      <c r="B48" s="219" t="s">
        <v>196</v>
      </c>
      <c r="C48" s="214"/>
      <c r="D48" s="214"/>
      <c r="E48" s="214"/>
      <c r="F48" s="215"/>
      <c r="G48" s="9"/>
      <c r="H48" s="11"/>
    </row>
    <row r="49" spans="1:8" s="10" customFormat="1" ht="4.5" customHeight="1">
      <c r="A49" s="212"/>
      <c r="B49" s="213"/>
      <c r="C49" s="214"/>
      <c r="D49" s="214"/>
      <c r="E49" s="214"/>
      <c r="F49" s="215"/>
      <c r="G49" s="9"/>
      <c r="H49" s="11"/>
    </row>
    <row r="50" spans="1:8" s="10" customFormat="1" ht="12.75" customHeight="1">
      <c r="A50" s="212" t="s">
        <v>9</v>
      </c>
      <c r="B50" s="213" t="s">
        <v>197</v>
      </c>
      <c r="C50" s="214"/>
      <c r="D50" s="214"/>
      <c r="E50" s="214"/>
      <c r="F50" s="215"/>
      <c r="G50" s="9"/>
      <c r="H50" s="11"/>
    </row>
    <row r="51" spans="1:8" s="10" customFormat="1" ht="12.75" customHeight="1">
      <c r="A51" s="212" t="s">
        <v>10</v>
      </c>
      <c r="B51" s="213" t="s">
        <v>198</v>
      </c>
      <c r="C51" s="214"/>
      <c r="D51" s="214"/>
      <c r="E51" s="214"/>
      <c r="F51" s="215"/>
      <c r="G51" s="9"/>
      <c r="H51" s="11"/>
    </row>
    <row r="52" spans="1:8" s="10" customFormat="1" ht="4.5" customHeight="1">
      <c r="A52" s="220"/>
      <c r="B52" s="221"/>
      <c r="C52" s="214"/>
      <c r="D52" s="214"/>
      <c r="E52" s="214"/>
      <c r="F52" s="215"/>
      <c r="G52" s="9"/>
      <c r="H52" s="11"/>
    </row>
    <row r="53" spans="1:8" s="10" customFormat="1" ht="12.75" customHeight="1">
      <c r="A53" s="220"/>
      <c r="B53" s="218" t="s">
        <v>199</v>
      </c>
      <c r="C53" s="216"/>
      <c r="D53" s="214"/>
      <c r="E53" s="214"/>
      <c r="F53" s="217">
        <v>0</v>
      </c>
      <c r="G53" s="9"/>
      <c r="H53" s="11"/>
    </row>
    <row r="54" spans="1:8" s="10" customFormat="1" ht="9.9499999999999993" customHeight="1">
      <c r="B54" s="25"/>
      <c r="C54" s="26"/>
      <c r="D54" s="26"/>
      <c r="E54" s="26"/>
      <c r="F54" s="81"/>
      <c r="G54" s="9"/>
      <c r="H54" s="11"/>
    </row>
    <row r="55" spans="1:8" s="10" customFormat="1" ht="12.75" customHeight="1">
      <c r="A55" s="222" t="s">
        <v>192</v>
      </c>
      <c r="B55" s="223" t="s">
        <v>200</v>
      </c>
      <c r="C55" s="230"/>
      <c r="D55" s="230"/>
      <c r="E55" s="230"/>
      <c r="F55" s="229"/>
      <c r="G55" s="9"/>
      <c r="H55" s="227"/>
    </row>
    <row r="56" spans="1:8" s="10" customFormat="1" ht="5.0999999999999996" customHeight="1">
      <c r="A56" s="226"/>
      <c r="B56" s="225"/>
      <c r="C56" s="230"/>
      <c r="D56" s="230"/>
      <c r="E56" s="230"/>
      <c r="F56" s="229"/>
      <c r="G56" s="9"/>
      <c r="H56" s="227"/>
    </row>
    <row r="57" spans="1:8" s="10" customFormat="1" ht="12.75" customHeight="1">
      <c r="A57" s="226" t="s">
        <v>9</v>
      </c>
      <c r="B57" s="223" t="s">
        <v>185</v>
      </c>
      <c r="C57" s="224"/>
      <c r="D57" s="224"/>
      <c r="E57" s="224"/>
      <c r="F57" s="228">
        <f>F326</f>
        <v>0</v>
      </c>
      <c r="G57" s="9"/>
      <c r="H57" s="227"/>
    </row>
    <row r="58" spans="1:8" s="10" customFormat="1" ht="12.75" customHeight="1">
      <c r="A58" s="226" t="s">
        <v>10</v>
      </c>
      <c r="B58" s="223" t="s">
        <v>41</v>
      </c>
      <c r="C58" s="224"/>
      <c r="D58" s="224"/>
      <c r="E58" s="224"/>
      <c r="F58" s="228"/>
      <c r="G58" s="9"/>
      <c r="H58" s="227"/>
    </row>
    <row r="59" spans="1:8" s="10" customFormat="1" ht="5.0999999999999996" customHeight="1">
      <c r="A59" s="226"/>
      <c r="B59" s="223"/>
      <c r="C59" s="224"/>
      <c r="D59" s="224"/>
      <c r="E59" s="224"/>
      <c r="F59" s="228"/>
      <c r="G59" s="9"/>
      <c r="H59" s="227"/>
    </row>
    <row r="60" spans="1:8" s="10" customFormat="1" ht="12.75" customHeight="1">
      <c r="A60" s="226"/>
      <c r="B60" s="225" t="s">
        <v>201</v>
      </c>
      <c r="C60" s="230"/>
      <c r="D60" s="230"/>
      <c r="E60" s="230"/>
      <c r="F60" s="229">
        <f>SUM(F57:F58)</f>
        <v>0</v>
      </c>
      <c r="G60" s="9"/>
      <c r="H60" s="227"/>
    </row>
    <row r="61" spans="1:8" s="10" customFormat="1" ht="9.9499999999999993" customHeight="1">
      <c r="B61" s="25"/>
      <c r="C61" s="26"/>
      <c r="D61" s="26"/>
      <c r="E61" s="26"/>
      <c r="F61" s="81"/>
      <c r="G61" s="9"/>
      <c r="H61" s="11"/>
    </row>
    <row r="62" spans="1:8" s="10" customFormat="1" ht="12.75" customHeight="1">
      <c r="A62" s="222"/>
      <c r="B62" s="232" t="s">
        <v>202</v>
      </c>
      <c r="C62" s="224"/>
      <c r="D62" s="224"/>
      <c r="E62" s="224"/>
      <c r="F62" s="229">
        <f>F53+F60</f>
        <v>0</v>
      </c>
      <c r="G62" s="18"/>
      <c r="H62" s="231"/>
    </row>
    <row r="63" spans="1:8" s="10" customFormat="1" ht="15" customHeight="1" thickBot="1">
      <c r="A63" s="306"/>
      <c r="B63" s="307"/>
      <c r="C63" s="304"/>
      <c r="D63" s="304"/>
      <c r="E63" s="304"/>
      <c r="F63" s="143"/>
      <c r="G63" s="9"/>
      <c r="H63" s="11"/>
    </row>
    <row r="64" spans="1:8" s="10" customFormat="1" ht="13.5" customHeight="1">
      <c r="A64" s="146"/>
      <c r="B64" s="161" t="s">
        <v>265</v>
      </c>
      <c r="C64" s="162"/>
      <c r="D64" s="148"/>
      <c r="E64" s="148"/>
      <c r="F64" s="163">
        <f>F21+F35+F53</f>
        <v>0</v>
      </c>
      <c r="G64" s="9"/>
      <c r="H64" s="11"/>
    </row>
    <row r="65" spans="1:8" s="10" customFormat="1" ht="13.5" customHeight="1" thickBot="1">
      <c r="A65" s="301"/>
      <c r="B65" s="302" t="s">
        <v>270</v>
      </c>
      <c r="C65" s="303"/>
      <c r="D65" s="304"/>
      <c r="E65" s="304"/>
      <c r="F65" s="305">
        <f>F20+F42+F60</f>
        <v>0</v>
      </c>
      <c r="G65" s="9"/>
      <c r="H65" s="11"/>
    </row>
    <row r="66" spans="1:8" s="10" customFormat="1" ht="5.0999999999999996" customHeight="1">
      <c r="A66" s="36"/>
      <c r="B66" s="68"/>
      <c r="C66" s="168"/>
      <c r="D66" s="26"/>
      <c r="E66" s="26"/>
      <c r="F66" s="81"/>
      <c r="G66" s="9"/>
      <c r="H66" s="11"/>
    </row>
    <row r="67" spans="1:8" s="10" customFormat="1">
      <c r="A67" s="36"/>
      <c r="B67" s="300"/>
      <c r="C67" s="168"/>
      <c r="D67" s="26"/>
      <c r="E67" s="26"/>
      <c r="F67" s="82"/>
      <c r="G67" s="9"/>
      <c r="H67" s="11"/>
    </row>
    <row r="68" spans="1:8" s="104" customFormat="1" ht="15">
      <c r="A68" s="69"/>
      <c r="B68" s="316" t="s">
        <v>264</v>
      </c>
      <c r="C68" s="317"/>
      <c r="D68" s="318"/>
      <c r="E68" s="318"/>
      <c r="F68" s="319">
        <f>F23+F44+F62</f>
        <v>0</v>
      </c>
      <c r="G68" s="102"/>
      <c r="H68" s="103"/>
    </row>
    <row r="69" spans="1:8" s="10" customFormat="1" ht="4.5" customHeight="1">
      <c r="A69" s="30"/>
      <c r="B69" s="320"/>
      <c r="C69" s="321"/>
      <c r="D69" s="322"/>
      <c r="E69" s="322"/>
      <c r="F69" s="323"/>
      <c r="G69" s="9"/>
      <c r="H69" s="11"/>
    </row>
    <row r="70" spans="1:8" s="10" customFormat="1" ht="13.5" customHeight="1">
      <c r="A70" s="30"/>
      <c r="B70" s="320"/>
      <c r="C70" s="321"/>
      <c r="D70" s="322"/>
      <c r="E70" s="322"/>
      <c r="F70" s="323"/>
      <c r="G70" s="9"/>
      <c r="H70" s="11"/>
    </row>
    <row r="71" spans="1:8" s="10" customFormat="1" ht="13.5" customHeight="1">
      <c r="A71" s="30"/>
      <c r="B71" s="316" t="s">
        <v>266</v>
      </c>
      <c r="C71" s="324">
        <v>0</v>
      </c>
      <c r="D71" s="322" t="s">
        <v>269</v>
      </c>
      <c r="E71" s="322"/>
      <c r="F71" s="319">
        <f>C71/100*F68</f>
        <v>0</v>
      </c>
      <c r="G71" s="9"/>
      <c r="H71" s="11"/>
    </row>
    <row r="72" spans="1:8" s="10" customFormat="1" ht="13.5" customHeight="1">
      <c r="A72" s="30"/>
      <c r="B72" s="25"/>
      <c r="C72" s="137"/>
      <c r="D72" s="33"/>
      <c r="E72" s="33"/>
      <c r="F72" s="82"/>
      <c r="G72" s="9"/>
      <c r="H72" s="11"/>
    </row>
    <row r="73" spans="1:8" s="10" customFormat="1" ht="13.5" customHeight="1">
      <c r="A73" s="30"/>
      <c r="B73" s="311" t="s">
        <v>267</v>
      </c>
      <c r="C73" s="137"/>
      <c r="D73" s="33"/>
      <c r="E73" s="33"/>
      <c r="F73" s="308">
        <f>F68-F71</f>
        <v>0</v>
      </c>
      <c r="G73" s="9"/>
      <c r="H73" s="11"/>
    </row>
    <row r="74" spans="1:8" s="10" customFormat="1" ht="13.5" customHeight="1">
      <c r="A74" s="30"/>
      <c r="B74" s="312"/>
      <c r="C74" s="137"/>
      <c r="D74" s="33"/>
      <c r="E74" s="33"/>
      <c r="F74" s="308"/>
      <c r="G74" s="9"/>
      <c r="H74" s="11"/>
    </row>
    <row r="75" spans="1:8" s="10" customFormat="1" ht="16.5" thickBot="1">
      <c r="A75" s="139"/>
      <c r="B75" s="313" t="s">
        <v>262</v>
      </c>
      <c r="C75" s="141"/>
      <c r="D75" s="142"/>
      <c r="E75" s="142"/>
      <c r="F75" s="309">
        <f>SUM(F73*0.22)</f>
        <v>0</v>
      </c>
      <c r="G75" s="9"/>
      <c r="H75" s="11"/>
    </row>
    <row r="76" spans="1:8" s="10" customFormat="1" ht="5.0999999999999996" customHeight="1">
      <c r="A76" s="30"/>
      <c r="B76" s="314"/>
      <c r="C76" s="137"/>
      <c r="D76" s="33"/>
      <c r="E76" s="33"/>
      <c r="F76" s="310"/>
      <c r="G76" s="9"/>
      <c r="H76" s="11"/>
    </row>
    <row r="77" spans="1:8" s="104" customFormat="1" ht="15.75">
      <c r="A77" s="69"/>
      <c r="B77" s="315" t="s">
        <v>268</v>
      </c>
      <c r="C77" s="138"/>
      <c r="D77" s="35"/>
      <c r="E77" s="35"/>
      <c r="F77" s="308">
        <f>SUM(F73+F75)</f>
        <v>0</v>
      </c>
      <c r="G77" s="102"/>
      <c r="H77" s="103"/>
    </row>
    <row r="78" spans="1:8" s="104" customFormat="1">
      <c r="A78" s="30"/>
      <c r="B78" s="34"/>
      <c r="C78" s="137"/>
      <c r="D78" s="33"/>
      <c r="E78" s="33"/>
      <c r="F78" s="82"/>
      <c r="G78" s="9"/>
      <c r="H78" s="11"/>
    </row>
    <row r="79" spans="1:8" s="10" customFormat="1" ht="12">
      <c r="A79" s="204"/>
      <c r="B79" s="210" t="s">
        <v>194</v>
      </c>
      <c r="C79" s="205"/>
      <c r="D79" s="206"/>
      <c r="E79" s="206"/>
      <c r="F79" s="207"/>
      <c r="G79" s="208"/>
      <c r="H79" s="209"/>
    </row>
    <row r="80" spans="1:8" s="10" customFormat="1">
      <c r="A80" s="30"/>
      <c r="B80" s="34"/>
      <c r="C80" s="137"/>
      <c r="D80" s="33"/>
      <c r="E80" s="33"/>
      <c r="F80" s="33"/>
      <c r="G80" s="9"/>
      <c r="H80" s="11"/>
    </row>
    <row r="81" spans="1:8" s="10" customFormat="1">
      <c r="A81" s="30"/>
      <c r="B81" s="68"/>
      <c r="C81" s="32"/>
      <c r="D81" s="33"/>
      <c r="E81" s="33"/>
      <c r="F81" s="33"/>
      <c r="G81" s="9"/>
      <c r="H81" s="11"/>
    </row>
    <row r="82" spans="1:8" s="10" customFormat="1">
      <c r="A82" s="30"/>
      <c r="B82" s="31"/>
      <c r="C82" s="32"/>
      <c r="D82" s="33"/>
      <c r="E82" s="33"/>
      <c r="F82" s="33"/>
      <c r="G82" s="9"/>
      <c r="H82" s="11"/>
    </row>
    <row r="83" spans="1:8" s="10" customFormat="1">
      <c r="A83" s="30"/>
      <c r="B83" s="31"/>
      <c r="C83" s="32"/>
      <c r="D83" s="33"/>
      <c r="E83" s="33"/>
      <c r="F83" s="33"/>
      <c r="G83" s="9"/>
      <c r="H83" s="11"/>
    </row>
    <row r="84" spans="1:8" s="10" customFormat="1">
      <c r="A84" s="69" t="s">
        <v>27</v>
      </c>
      <c r="B84" s="38" t="s">
        <v>25</v>
      </c>
      <c r="C84" s="137"/>
      <c r="D84" s="33"/>
      <c r="E84" s="33"/>
      <c r="F84" s="33"/>
      <c r="G84" s="9"/>
      <c r="H84" s="11"/>
    </row>
    <row r="85" spans="1:8" s="10" customFormat="1">
      <c r="A85" s="69"/>
      <c r="B85" s="38"/>
      <c r="C85" s="137"/>
      <c r="D85" s="33"/>
      <c r="E85" s="33"/>
      <c r="F85" s="33"/>
      <c r="G85" s="9"/>
      <c r="H85" s="11"/>
    </row>
    <row r="86" spans="1:8" s="10" customFormat="1">
      <c r="A86" s="69" t="s">
        <v>160</v>
      </c>
      <c r="B86" s="38" t="s">
        <v>161</v>
      </c>
      <c r="C86" s="137"/>
      <c r="D86" s="33"/>
      <c r="E86" s="33"/>
      <c r="F86" s="33"/>
      <c r="G86" s="9"/>
      <c r="H86" s="11"/>
    </row>
    <row r="87" spans="1:8" s="10" customFormat="1" ht="15">
      <c r="A87" s="154"/>
      <c r="B87" s="155"/>
      <c r="C87" s="156"/>
      <c r="D87" s="156"/>
      <c r="E87" s="286"/>
      <c r="F87" s="157"/>
      <c r="G87" s="9"/>
      <c r="H87" s="11"/>
    </row>
    <row r="88" spans="1:8" s="10" customFormat="1" ht="15">
      <c r="A88" s="158"/>
      <c r="B88" s="276" t="s">
        <v>164</v>
      </c>
      <c r="C88" s="156"/>
      <c r="D88" s="156"/>
      <c r="E88" s="286"/>
      <c r="F88" s="78">
        <f>SUM(F86:F87)</f>
        <v>0</v>
      </c>
      <c r="G88" s="9"/>
      <c r="H88" s="11"/>
    </row>
    <row r="89" spans="1:8" s="10" customFormat="1">
      <c r="A89" s="278"/>
      <c r="B89" s="169"/>
      <c r="C89" s="252"/>
      <c r="D89" s="63"/>
      <c r="E89" s="170"/>
      <c r="F89" s="245"/>
      <c r="G89" s="9"/>
      <c r="H89" s="11"/>
    </row>
    <row r="90" spans="1:8" s="10" customFormat="1">
      <c r="A90" s="278"/>
      <c r="B90" s="169"/>
      <c r="C90" s="252"/>
      <c r="D90" s="63"/>
      <c r="E90" s="170"/>
      <c r="F90" s="245"/>
      <c r="G90" s="9"/>
      <c r="H90" s="11"/>
    </row>
    <row r="91" spans="1:8" s="10" customFormat="1">
      <c r="A91" s="69" t="s">
        <v>165</v>
      </c>
      <c r="B91" s="38" t="s">
        <v>163</v>
      </c>
      <c r="C91" s="156"/>
      <c r="D91" s="156"/>
      <c r="E91" s="286"/>
      <c r="F91" s="78"/>
      <c r="G91" s="9"/>
      <c r="H91" s="160"/>
    </row>
    <row r="92" spans="1:8" s="10" customFormat="1">
      <c r="A92" s="30"/>
      <c r="B92" s="31"/>
      <c r="C92" s="137"/>
      <c r="D92" s="33"/>
      <c r="E92" s="285"/>
      <c r="F92" s="78"/>
      <c r="G92" s="9"/>
      <c r="H92" s="11"/>
    </row>
    <row r="93" spans="1:8" s="10" customFormat="1" ht="15">
      <c r="A93" s="53" t="s">
        <v>13</v>
      </c>
      <c r="B93" s="62" t="s">
        <v>263</v>
      </c>
      <c r="C93" s="63"/>
      <c r="D93" s="63"/>
      <c r="E93" s="170"/>
      <c r="F93" s="78"/>
      <c r="G93" s="9"/>
      <c r="H93" s="11"/>
    </row>
    <row r="94" spans="1:8" s="10" customFormat="1" ht="15">
      <c r="A94" s="53"/>
      <c r="C94" s="62" t="s">
        <v>4</v>
      </c>
      <c r="D94" s="63">
        <v>1</v>
      </c>
      <c r="E94" s="63"/>
      <c r="F94" s="78">
        <f>SUM(D94*E94)</f>
        <v>0</v>
      </c>
      <c r="G94" s="9"/>
      <c r="H94" s="11"/>
    </row>
    <row r="95" spans="1:8" s="10" customFormat="1" ht="15.75" thickBot="1">
      <c r="A95" s="75"/>
      <c r="B95" s="76"/>
      <c r="C95" s="77"/>
      <c r="D95" s="77"/>
      <c r="E95" s="77"/>
      <c r="F95" s="79"/>
      <c r="G95" s="80"/>
      <c r="H95" s="11"/>
    </row>
    <row r="96" spans="1:8" s="10" customFormat="1" ht="15.75" thickTop="1">
      <c r="A96" s="73"/>
      <c r="B96" s="74"/>
      <c r="C96" s="63"/>
      <c r="D96" s="63"/>
      <c r="E96" s="63"/>
      <c r="F96" s="78"/>
      <c r="G96" s="9"/>
      <c r="H96" s="11"/>
    </row>
    <row r="97" spans="1:8" s="10" customFormat="1" ht="15" customHeight="1">
      <c r="A97" s="53"/>
      <c r="B97" s="38" t="s">
        <v>166</v>
      </c>
      <c r="C97" s="63"/>
      <c r="D97" s="63"/>
      <c r="E97" s="63"/>
      <c r="F97" s="78">
        <f>SUM(F94:F95)</f>
        <v>0</v>
      </c>
      <c r="G97" s="9"/>
      <c r="H97" s="11"/>
    </row>
    <row r="98" spans="1:8" s="10" customFormat="1" ht="15" customHeight="1">
      <c r="A98" s="53"/>
      <c r="B98" s="38"/>
      <c r="C98" s="63"/>
      <c r="D98" s="170"/>
      <c r="E98" s="170"/>
      <c r="F98" s="245"/>
      <c r="G98" s="9"/>
      <c r="H98" s="11"/>
    </row>
    <row r="99" spans="1:8" s="10" customFormat="1" ht="15">
      <c r="A99" s="250"/>
      <c r="B99" s="252"/>
      <c r="C99" s="170"/>
      <c r="D99" s="170"/>
      <c r="E99" s="170"/>
      <c r="F99" s="245"/>
      <c r="G99" s="9"/>
      <c r="H99" s="11"/>
    </row>
    <row r="100" spans="1:8" s="10" customFormat="1">
      <c r="A100" s="69" t="s">
        <v>28</v>
      </c>
      <c r="B100" s="38" t="s">
        <v>179</v>
      </c>
      <c r="C100" s="37"/>
      <c r="D100" s="279"/>
      <c r="E100" s="279"/>
      <c r="F100" s="245"/>
      <c r="G100" s="9"/>
      <c r="H100" s="11"/>
    </row>
    <row r="101" spans="1:8" s="10" customFormat="1">
      <c r="A101" s="69"/>
      <c r="B101" s="38"/>
      <c r="C101" s="37"/>
      <c r="D101" s="279"/>
      <c r="E101" s="279"/>
      <c r="F101" s="245"/>
      <c r="G101" s="9"/>
      <c r="H101" s="11"/>
    </row>
    <row r="102" spans="1:8" s="10" customFormat="1">
      <c r="A102" s="24"/>
      <c r="B102" s="36" t="s">
        <v>134</v>
      </c>
      <c r="C102" s="37"/>
      <c r="D102" s="279"/>
      <c r="E102" s="279"/>
      <c r="F102" s="245"/>
      <c r="G102" s="9"/>
      <c r="H102" s="11"/>
    </row>
    <row r="103" spans="1:8" s="10" customFormat="1">
      <c r="A103" s="24"/>
      <c r="B103" s="36" t="s">
        <v>18</v>
      </c>
      <c r="C103" s="37"/>
      <c r="D103" s="279"/>
      <c r="E103" s="279"/>
      <c r="F103" s="245"/>
      <c r="G103" s="9"/>
      <c r="H103" s="11"/>
    </row>
    <row r="104" spans="1:8" s="10" customFormat="1">
      <c r="A104" s="24"/>
      <c r="B104" s="36" t="s">
        <v>19</v>
      </c>
      <c r="C104" s="26"/>
      <c r="D104" s="255"/>
      <c r="E104" s="255"/>
      <c r="F104" s="245"/>
      <c r="G104" s="9"/>
      <c r="H104" s="11"/>
    </row>
    <row r="105" spans="1:8" s="10" customFormat="1">
      <c r="A105" s="24"/>
      <c r="B105" s="37" t="s">
        <v>20</v>
      </c>
      <c r="C105" s="26"/>
      <c r="D105" s="255"/>
      <c r="E105" s="255"/>
      <c r="F105" s="245"/>
      <c r="G105" s="9"/>
      <c r="H105" s="11"/>
    </row>
    <row r="106" spans="1:8" s="10" customFormat="1">
      <c r="A106" s="24"/>
      <c r="B106" s="37" t="s">
        <v>30</v>
      </c>
      <c r="C106" s="26"/>
      <c r="D106" s="255"/>
      <c r="E106" s="255"/>
      <c r="F106" s="245"/>
      <c r="G106" s="9"/>
      <c r="H106" s="11"/>
    </row>
    <row r="107" spans="1:8" s="10" customFormat="1">
      <c r="A107" s="24"/>
      <c r="B107" s="37" t="s">
        <v>46</v>
      </c>
      <c r="C107" s="26"/>
      <c r="D107" s="255"/>
      <c r="E107" s="255"/>
      <c r="F107" s="245"/>
      <c r="G107" s="9"/>
      <c r="H107" s="11"/>
    </row>
    <row r="108" spans="1:8" s="10" customFormat="1">
      <c r="A108" s="24"/>
      <c r="B108" s="37"/>
      <c r="C108" s="26"/>
      <c r="D108" s="255"/>
      <c r="E108" s="255"/>
      <c r="F108" s="245"/>
      <c r="G108" s="9"/>
      <c r="H108" s="11"/>
    </row>
    <row r="109" spans="1:8" s="104" customFormat="1">
      <c r="A109" s="28" t="s">
        <v>135</v>
      </c>
      <c r="B109" s="106" t="s">
        <v>180</v>
      </c>
      <c r="C109" s="29"/>
      <c r="D109" s="287"/>
      <c r="E109" s="287"/>
      <c r="F109" s="293"/>
      <c r="G109" s="102"/>
      <c r="H109" s="103"/>
    </row>
    <row r="110" spans="1:8" s="10" customFormat="1">
      <c r="D110" s="169"/>
      <c r="E110" s="169"/>
      <c r="F110" s="245"/>
      <c r="G110" s="9"/>
      <c r="H110" s="11"/>
    </row>
    <row r="111" spans="1:8" s="10" customFormat="1" ht="15">
      <c r="A111" s="269" t="s">
        <v>9</v>
      </c>
      <c r="B111" s="96" t="s">
        <v>156</v>
      </c>
      <c r="C111" s="63"/>
      <c r="D111" s="170"/>
      <c r="E111" s="170"/>
      <c r="F111" s="245"/>
      <c r="G111" s="270"/>
      <c r="H111" s="11"/>
    </row>
    <row r="112" spans="1:8" s="10" customFormat="1" ht="15">
      <c r="A112" s="269"/>
      <c r="B112" s="96"/>
      <c r="C112" s="63"/>
      <c r="D112" s="170"/>
      <c r="E112" s="170"/>
      <c r="F112" s="245"/>
      <c r="G112" s="270"/>
      <c r="H112" s="11"/>
    </row>
    <row r="113" spans="1:8" s="99" customFormat="1" ht="15">
      <c r="A113" s="269"/>
      <c r="B113" s="271" t="s">
        <v>168</v>
      </c>
      <c r="C113" s="92"/>
      <c r="D113" s="248"/>
      <c r="E113" s="248"/>
      <c r="F113" s="293"/>
      <c r="G113" s="272"/>
      <c r="H113" s="98"/>
    </row>
    <row r="114" spans="1:8" s="10" customFormat="1" ht="15">
      <c r="A114" s="269"/>
      <c r="B114" s="96"/>
      <c r="C114" s="63"/>
      <c r="D114" s="170"/>
      <c r="E114" s="170"/>
      <c r="F114" s="245"/>
      <c r="G114" s="270"/>
      <c r="H114" s="11"/>
    </row>
    <row r="115" spans="1:8" s="10" customFormat="1" ht="76.5">
      <c r="A115" s="53" t="s">
        <v>13</v>
      </c>
      <c r="B115" s="113" t="s">
        <v>108</v>
      </c>
      <c r="C115" s="63"/>
      <c r="D115" s="170"/>
      <c r="E115" s="170"/>
      <c r="F115" s="245"/>
      <c r="G115" s="9"/>
      <c r="H115" s="11"/>
    </row>
    <row r="116" spans="1:8" s="10" customFormat="1" ht="15">
      <c r="A116" s="53"/>
      <c r="C116" s="62" t="s">
        <v>4</v>
      </c>
      <c r="D116" s="63">
        <v>1</v>
      </c>
      <c r="E116" s="63"/>
      <c r="F116" s="78">
        <f>SUM(D116*E116)</f>
        <v>0</v>
      </c>
      <c r="G116" s="9"/>
      <c r="H116" s="11"/>
    </row>
    <row r="117" spans="1:8" s="169" customFormat="1" ht="15">
      <c r="A117" s="243"/>
      <c r="B117" s="244"/>
      <c r="C117" s="170"/>
      <c r="D117" s="170"/>
      <c r="E117" s="170"/>
      <c r="F117" s="245"/>
      <c r="G117" s="246"/>
      <c r="H117" s="247"/>
    </row>
    <row r="118" spans="1:8" s="99" customFormat="1" ht="15">
      <c r="A118" s="269"/>
      <c r="B118" s="271" t="s">
        <v>169</v>
      </c>
      <c r="C118" s="92"/>
      <c r="D118" s="248"/>
      <c r="E118" s="248"/>
      <c r="F118" s="293"/>
      <c r="G118" s="272"/>
      <c r="H118" s="98"/>
    </row>
    <row r="119" spans="1:8" s="99" customFormat="1" ht="15">
      <c r="A119" s="269"/>
      <c r="B119" s="271"/>
      <c r="C119" s="92"/>
      <c r="D119" s="248"/>
      <c r="E119" s="248"/>
      <c r="F119" s="293"/>
      <c r="G119" s="272"/>
      <c r="H119" s="98"/>
    </row>
    <row r="120" spans="1:8" s="99" customFormat="1" ht="15">
      <c r="A120" s="284" t="s">
        <v>13</v>
      </c>
      <c r="B120" s="62" t="s">
        <v>227</v>
      </c>
      <c r="C120" s="92"/>
      <c r="D120" s="248"/>
      <c r="E120" s="248"/>
      <c r="F120" s="293"/>
      <c r="G120" s="272"/>
      <c r="H120" s="98"/>
    </row>
    <row r="121" spans="1:8" s="99" customFormat="1" ht="15">
      <c r="A121" s="284"/>
      <c r="B121" s="62"/>
      <c r="C121" s="62" t="s">
        <v>226</v>
      </c>
      <c r="D121" s="63">
        <v>10.1</v>
      </c>
      <c r="E121" s="63"/>
      <c r="F121" s="78">
        <f>SUM(D121*E121)</f>
        <v>0</v>
      </c>
      <c r="G121" s="272"/>
      <c r="H121" s="98"/>
    </row>
    <row r="122" spans="1:8" s="99" customFormat="1" ht="15">
      <c r="A122" s="284"/>
      <c r="B122" s="62"/>
      <c r="C122" s="62"/>
      <c r="D122" s="63"/>
      <c r="E122" s="63"/>
      <c r="F122" s="78"/>
      <c r="G122" s="272"/>
      <c r="H122" s="98"/>
    </row>
    <row r="123" spans="1:8" s="99" customFormat="1" ht="15">
      <c r="A123" s="284" t="s">
        <v>14</v>
      </c>
      <c r="B123" s="62" t="s">
        <v>233</v>
      </c>
      <c r="C123" s="62"/>
      <c r="D123" s="63"/>
      <c r="E123" s="63"/>
      <c r="F123" s="78"/>
      <c r="G123" s="272"/>
      <c r="H123" s="98"/>
    </row>
    <row r="124" spans="1:8" s="99" customFormat="1" ht="15">
      <c r="A124" s="284"/>
      <c r="B124" s="62"/>
      <c r="C124" s="62" t="s">
        <v>24</v>
      </c>
      <c r="D124" s="63">
        <v>64</v>
      </c>
      <c r="E124" s="63"/>
      <c r="F124" s="78">
        <f>SUM(D124*E124)</f>
        <v>0</v>
      </c>
      <c r="G124" s="272"/>
      <c r="H124" s="98"/>
    </row>
    <row r="125" spans="1:8" s="10" customFormat="1" ht="15">
      <c r="A125" s="269"/>
      <c r="B125" s="96"/>
      <c r="C125" s="63"/>
      <c r="D125" s="170"/>
      <c r="E125" s="170"/>
      <c r="F125" s="245"/>
      <c r="G125" s="270"/>
      <c r="H125" s="11"/>
    </row>
    <row r="126" spans="1:8" s="99" customFormat="1" ht="15">
      <c r="A126" s="269"/>
      <c r="B126" s="271" t="s">
        <v>170</v>
      </c>
      <c r="C126" s="96"/>
      <c r="D126" s="248"/>
      <c r="E126" s="248"/>
      <c r="F126" s="293"/>
      <c r="G126" s="272"/>
      <c r="H126" s="98"/>
    </row>
    <row r="127" spans="1:8" s="99" customFormat="1" ht="15">
      <c r="A127" s="269"/>
      <c r="B127" s="271"/>
      <c r="C127" s="96"/>
      <c r="D127" s="248"/>
      <c r="E127" s="248"/>
      <c r="F127" s="293"/>
      <c r="G127" s="272"/>
      <c r="H127" s="98"/>
    </row>
    <row r="128" spans="1:8" s="99" customFormat="1" ht="51">
      <c r="A128" s="284" t="s">
        <v>13</v>
      </c>
      <c r="B128" s="62" t="s">
        <v>230</v>
      </c>
      <c r="C128" s="62"/>
      <c r="D128" s="170"/>
      <c r="E128" s="170"/>
      <c r="F128" s="245"/>
      <c r="G128" s="272"/>
      <c r="H128" s="98"/>
    </row>
    <row r="129" spans="1:8" s="99" customFormat="1" ht="15">
      <c r="A129" s="284"/>
      <c r="B129" s="62" t="s">
        <v>231</v>
      </c>
      <c r="C129" s="62" t="s">
        <v>24</v>
      </c>
      <c r="D129" s="63">
        <v>10</v>
      </c>
      <c r="E129" s="63"/>
      <c r="F129" s="78">
        <f>SUM(D129*E129)</f>
        <v>0</v>
      </c>
      <c r="G129" s="272"/>
      <c r="H129" s="98"/>
    </row>
    <row r="130" spans="1:8" s="99" customFormat="1" ht="15">
      <c r="A130" s="53"/>
      <c r="B130" s="62" t="s">
        <v>232</v>
      </c>
      <c r="C130" s="62" t="s">
        <v>24</v>
      </c>
      <c r="D130" s="63">
        <v>54</v>
      </c>
      <c r="E130" s="63"/>
      <c r="F130" s="78">
        <f>SUM(D130*E130)</f>
        <v>0</v>
      </c>
      <c r="G130" s="272"/>
      <c r="H130" s="98"/>
    </row>
    <row r="131" spans="1:8" s="10" customFormat="1" ht="15">
      <c r="A131" s="269"/>
      <c r="B131" s="96"/>
      <c r="C131" s="63"/>
      <c r="D131" s="170"/>
      <c r="E131" s="170"/>
      <c r="F131" s="245"/>
      <c r="G131" s="270"/>
      <c r="H131" s="11"/>
    </row>
    <row r="132" spans="1:8" s="10" customFormat="1" ht="103.5" customHeight="1">
      <c r="A132" s="24" t="s">
        <v>14</v>
      </c>
      <c r="B132" s="39" t="s">
        <v>85</v>
      </c>
      <c r="D132" s="255"/>
      <c r="E132" s="255"/>
      <c r="F132" s="245"/>
      <c r="G132" s="9"/>
      <c r="H132" s="11"/>
    </row>
    <row r="133" spans="1:8" s="10" customFormat="1">
      <c r="A133" s="24"/>
      <c r="C133" s="62" t="s">
        <v>24</v>
      </c>
      <c r="D133" s="26">
        <v>931.5</v>
      </c>
      <c r="E133" s="26"/>
      <c r="F133" s="78">
        <f>SUM(D133*E133)</f>
        <v>0</v>
      </c>
      <c r="G133" s="9"/>
      <c r="H133" s="11"/>
    </row>
    <row r="134" spans="1:8" s="169" customFormat="1">
      <c r="A134" s="253"/>
      <c r="C134" s="252"/>
      <c r="D134" s="255"/>
      <c r="E134" s="255"/>
      <c r="F134" s="245"/>
      <c r="G134" s="251"/>
      <c r="H134" s="247"/>
    </row>
    <row r="135" spans="1:8" s="99" customFormat="1" ht="15">
      <c r="A135" s="269"/>
      <c r="B135" s="271" t="s">
        <v>171</v>
      </c>
      <c r="C135" s="96"/>
      <c r="D135" s="248"/>
      <c r="E135" s="248"/>
      <c r="F135" s="293"/>
      <c r="G135" s="272"/>
      <c r="H135" s="98"/>
    </row>
    <row r="136" spans="1:8" s="99" customFormat="1" ht="15">
      <c r="A136" s="269"/>
      <c r="B136" s="271"/>
      <c r="C136" s="96"/>
      <c r="D136" s="248"/>
      <c r="E136" s="248"/>
      <c r="F136" s="293"/>
      <c r="G136" s="272"/>
      <c r="H136" s="98"/>
    </row>
    <row r="137" spans="1:8" s="99" customFormat="1" ht="15">
      <c r="A137" s="269"/>
      <c r="B137" s="271" t="s">
        <v>172</v>
      </c>
      <c r="C137" s="96"/>
      <c r="D137" s="248"/>
      <c r="E137" s="248"/>
      <c r="F137" s="293"/>
      <c r="G137" s="272"/>
      <c r="H137" s="98"/>
    </row>
    <row r="138" spans="1:8">
      <c r="A138" s="24"/>
      <c r="B138" s="8"/>
      <c r="C138" s="86"/>
      <c r="D138" s="258"/>
      <c r="E138" s="258"/>
      <c r="F138" s="245"/>
    </row>
    <row r="139" spans="1:8" s="99" customFormat="1" ht="15">
      <c r="A139" s="269"/>
      <c r="B139" s="271" t="s">
        <v>173</v>
      </c>
      <c r="C139" s="96"/>
      <c r="D139" s="248"/>
      <c r="E139" s="248"/>
      <c r="F139" s="293"/>
      <c r="G139" s="272"/>
      <c r="H139" s="98"/>
    </row>
    <row r="140" spans="1:8" s="10" customFormat="1" ht="15">
      <c r="A140" s="73"/>
      <c r="B140" s="74"/>
      <c r="C140" s="31"/>
      <c r="D140" s="261"/>
      <c r="E140" s="261"/>
      <c r="F140" s="245"/>
      <c r="G140" s="270"/>
      <c r="H140" s="11"/>
    </row>
    <row r="141" spans="1:8" s="10" customFormat="1" ht="15">
      <c r="A141" s="53"/>
      <c r="B141" s="96" t="s">
        <v>157</v>
      </c>
      <c r="C141" s="92"/>
      <c r="D141" s="248"/>
      <c r="E141" s="248"/>
      <c r="F141" s="78">
        <f>SUM(F116:F139)</f>
        <v>0</v>
      </c>
      <c r="G141" s="274"/>
      <c r="H141" s="11"/>
    </row>
    <row r="142" spans="1:8" s="172" customFormat="1">
      <c r="A142" s="253"/>
      <c r="B142" s="259"/>
      <c r="C142" s="256"/>
      <c r="D142" s="255"/>
      <c r="E142" s="255"/>
      <c r="F142" s="245"/>
      <c r="G142" s="171"/>
    </row>
    <row r="143" spans="1:8" s="172" customFormat="1">
      <c r="A143" s="253"/>
      <c r="B143" s="259"/>
      <c r="C143" s="256"/>
      <c r="D143" s="255"/>
      <c r="E143" s="255"/>
      <c r="F143" s="245"/>
      <c r="G143" s="171"/>
    </row>
    <row r="144" spans="1:8" s="10" customFormat="1" ht="15">
      <c r="A144" s="269" t="s">
        <v>10</v>
      </c>
      <c r="B144" s="96" t="s">
        <v>127</v>
      </c>
      <c r="C144" s="63"/>
      <c r="D144" s="170"/>
      <c r="E144" s="170"/>
      <c r="F144" s="245"/>
      <c r="G144" s="270"/>
      <c r="H144" s="11"/>
    </row>
    <row r="145" spans="1:8">
      <c r="A145" s="24"/>
      <c r="B145" s="27"/>
      <c r="C145" s="25"/>
      <c r="D145" s="255"/>
      <c r="E145" s="255"/>
      <c r="F145" s="245"/>
    </row>
    <row r="146" spans="1:8" s="99" customFormat="1" ht="15">
      <c r="A146" s="269"/>
      <c r="B146" s="271" t="s">
        <v>144</v>
      </c>
      <c r="C146" s="92"/>
      <c r="D146" s="248"/>
      <c r="E146" s="248"/>
      <c r="F146" s="293"/>
      <c r="G146" s="272"/>
      <c r="H146" s="98"/>
    </row>
    <row r="147" spans="1:8" s="99" customFormat="1" ht="15">
      <c r="A147" s="269"/>
      <c r="B147" s="271"/>
      <c r="C147" s="92"/>
      <c r="D147" s="248"/>
      <c r="E147" s="248"/>
      <c r="F147" s="293"/>
      <c r="G147" s="272"/>
      <c r="H147" s="98"/>
    </row>
    <row r="148" spans="1:8" s="10" customFormat="1" ht="38.25" customHeight="1">
      <c r="A148" s="53" t="s">
        <v>13</v>
      </c>
      <c r="B148" s="62" t="s">
        <v>121</v>
      </c>
      <c r="C148" s="63"/>
      <c r="D148" s="170"/>
      <c r="E148" s="170"/>
      <c r="F148" s="245"/>
      <c r="G148" s="270"/>
      <c r="H148" s="11"/>
    </row>
    <row r="149" spans="1:8" s="10" customFormat="1" ht="12.75" customHeight="1">
      <c r="A149" s="53"/>
      <c r="B149" s="62"/>
      <c r="C149" s="63"/>
      <c r="D149" s="170"/>
      <c r="E149" s="170"/>
      <c r="F149" s="245"/>
      <c r="G149" s="270"/>
      <c r="H149" s="11"/>
    </row>
    <row r="150" spans="1:8" s="10" customFormat="1" ht="15">
      <c r="A150" s="53"/>
      <c r="B150" s="295" t="s">
        <v>234</v>
      </c>
      <c r="C150" s="62" t="s">
        <v>39</v>
      </c>
      <c r="D150" s="283">
        <v>30</v>
      </c>
      <c r="E150" s="63"/>
      <c r="F150" s="78"/>
      <c r="G150" s="270"/>
      <c r="H150" s="11"/>
    </row>
    <row r="151" spans="1:8" s="10" customFormat="1" ht="15">
      <c r="A151" s="53"/>
      <c r="B151" s="295" t="s">
        <v>235</v>
      </c>
      <c r="C151" s="62" t="s">
        <v>39</v>
      </c>
      <c r="D151" s="283">
        <v>4</v>
      </c>
      <c r="E151" s="63"/>
      <c r="F151" s="78"/>
      <c r="G151" s="270"/>
      <c r="H151" s="11"/>
    </row>
    <row r="152" spans="1:8" s="10" customFormat="1" ht="15">
      <c r="A152" s="53"/>
      <c r="B152" s="295" t="s">
        <v>236</v>
      </c>
      <c r="C152" s="62" t="s">
        <v>39</v>
      </c>
      <c r="D152" s="283">
        <v>3</v>
      </c>
      <c r="E152" s="63"/>
      <c r="F152" s="78"/>
      <c r="G152" s="270"/>
      <c r="H152" s="11"/>
    </row>
    <row r="153" spans="1:8" s="10" customFormat="1" ht="15">
      <c r="A153" s="53"/>
      <c r="B153" s="295" t="s">
        <v>235</v>
      </c>
      <c r="C153" s="62" t="s">
        <v>39</v>
      </c>
      <c r="D153" s="283">
        <v>1</v>
      </c>
      <c r="E153" s="63"/>
      <c r="F153" s="78"/>
      <c r="G153" s="270"/>
      <c r="H153" s="11"/>
    </row>
    <row r="154" spans="1:8" s="10" customFormat="1" ht="15">
      <c r="A154" s="53"/>
      <c r="B154" s="295" t="s">
        <v>237</v>
      </c>
      <c r="C154" s="62" t="s">
        <v>39</v>
      </c>
      <c r="D154" s="283">
        <v>2</v>
      </c>
      <c r="E154" s="63"/>
      <c r="F154" s="78"/>
      <c r="G154" s="270"/>
      <c r="H154" s="11"/>
    </row>
    <row r="155" spans="1:8" s="10" customFormat="1" ht="15">
      <c r="A155" s="53"/>
      <c r="B155" s="295" t="s">
        <v>238</v>
      </c>
      <c r="C155" s="62" t="s">
        <v>39</v>
      </c>
      <c r="D155" s="283">
        <v>2</v>
      </c>
      <c r="E155" s="63"/>
      <c r="F155" s="78"/>
      <c r="G155" s="270"/>
      <c r="H155" s="11"/>
    </row>
    <row r="156" spans="1:8" s="10" customFormat="1" ht="15">
      <c r="A156" s="53"/>
      <c r="B156" s="295" t="s">
        <v>239</v>
      </c>
      <c r="C156" s="62" t="s">
        <v>39</v>
      </c>
      <c r="D156" s="283">
        <v>2</v>
      </c>
      <c r="E156" s="63"/>
      <c r="F156" s="78"/>
      <c r="G156" s="270"/>
      <c r="H156" s="11"/>
    </row>
    <row r="157" spans="1:8" s="10" customFormat="1" ht="15">
      <c r="A157" s="53"/>
      <c r="B157" s="295" t="s">
        <v>239</v>
      </c>
      <c r="C157" s="62" t="s">
        <v>39</v>
      </c>
      <c r="D157" s="283">
        <v>2</v>
      </c>
      <c r="E157" s="63"/>
      <c r="F157" s="78"/>
      <c r="G157" s="270"/>
      <c r="H157" s="11"/>
    </row>
    <row r="158" spans="1:8" s="10" customFormat="1" ht="15">
      <c r="A158" s="53"/>
      <c r="B158" s="295" t="s">
        <v>240</v>
      </c>
      <c r="C158" s="62" t="s">
        <v>39</v>
      </c>
      <c r="D158" s="283">
        <v>10</v>
      </c>
      <c r="E158" s="63"/>
      <c r="F158" s="78"/>
      <c r="G158" s="270"/>
      <c r="H158" s="11"/>
    </row>
    <row r="159" spans="1:8" s="10" customFormat="1" ht="15">
      <c r="A159" s="53"/>
      <c r="B159" s="295" t="s">
        <v>241</v>
      </c>
      <c r="C159" s="62" t="s">
        <v>39</v>
      </c>
      <c r="D159" s="283">
        <v>4</v>
      </c>
      <c r="E159" s="63"/>
      <c r="F159" s="78"/>
      <c r="G159" s="270"/>
      <c r="H159" s="11"/>
    </row>
    <row r="160" spans="1:8" s="10" customFormat="1" ht="15">
      <c r="A160" s="53"/>
      <c r="B160" s="295" t="s">
        <v>242</v>
      </c>
      <c r="C160" s="62" t="s">
        <v>39</v>
      </c>
      <c r="D160" s="283">
        <v>4</v>
      </c>
      <c r="E160" s="63"/>
      <c r="F160" s="78"/>
      <c r="G160" s="270"/>
      <c r="H160" s="11"/>
    </row>
    <row r="161" spans="1:8" s="10" customFormat="1" ht="15">
      <c r="A161" s="53"/>
      <c r="B161" s="295" t="s">
        <v>243</v>
      </c>
      <c r="C161" s="62" t="s">
        <v>39</v>
      </c>
      <c r="D161" s="283">
        <v>1</v>
      </c>
      <c r="E161" s="63"/>
      <c r="F161" s="78"/>
      <c r="G161" s="270"/>
      <c r="H161" s="11"/>
    </row>
    <row r="162" spans="1:8" s="10" customFormat="1" ht="15">
      <c r="A162" s="53"/>
      <c r="B162" s="295" t="s">
        <v>244</v>
      </c>
      <c r="C162" s="62" t="s">
        <v>39</v>
      </c>
      <c r="D162" s="283">
        <v>1</v>
      </c>
      <c r="E162" s="63"/>
      <c r="F162" s="78"/>
      <c r="G162" s="270"/>
      <c r="H162" s="11"/>
    </row>
    <row r="163" spans="1:8" s="10" customFormat="1" ht="15">
      <c r="A163" s="53"/>
      <c r="B163" s="295" t="s">
        <v>245</v>
      </c>
      <c r="C163" s="62" t="s">
        <v>39</v>
      </c>
      <c r="D163" s="283">
        <v>1</v>
      </c>
      <c r="E163" s="63"/>
      <c r="F163" s="78"/>
      <c r="G163" s="270"/>
      <c r="H163" s="11"/>
    </row>
    <row r="164" spans="1:8" s="10" customFormat="1" ht="12.75" customHeight="1">
      <c r="A164" s="53"/>
      <c r="B164" s="62"/>
      <c r="C164" s="63"/>
      <c r="D164" s="63"/>
      <c r="E164" s="63"/>
      <c r="F164" s="78"/>
      <c r="G164" s="270"/>
      <c r="H164" s="11"/>
    </row>
    <row r="165" spans="1:8" s="10" customFormat="1" ht="15">
      <c r="A165" s="250"/>
      <c r="B165" s="169"/>
      <c r="C165" s="62" t="s">
        <v>24</v>
      </c>
      <c r="D165" s="63">
        <v>304.05200000000002</v>
      </c>
      <c r="E165" s="63"/>
      <c r="F165" s="78">
        <f>SUM(D165*E165)</f>
        <v>0</v>
      </c>
      <c r="G165" s="270"/>
      <c r="H165" s="11"/>
    </row>
    <row r="166" spans="1:8" s="172" customFormat="1">
      <c r="A166" s="253"/>
      <c r="B166" s="259"/>
      <c r="C166" s="256"/>
      <c r="D166" s="255"/>
      <c r="E166" s="255"/>
      <c r="F166" s="245"/>
      <c r="G166" s="171"/>
    </row>
    <row r="167" spans="1:8" s="99" customFormat="1" ht="15">
      <c r="A167" s="269"/>
      <c r="B167" s="271" t="s">
        <v>174</v>
      </c>
      <c r="C167" s="92"/>
      <c r="D167" s="248"/>
      <c r="E167" s="248"/>
      <c r="F167" s="293"/>
      <c r="G167" s="272"/>
      <c r="H167" s="98"/>
    </row>
    <row r="168" spans="1:8">
      <c r="A168" s="24"/>
      <c r="B168" s="27"/>
      <c r="C168" s="25"/>
      <c r="D168" s="255"/>
      <c r="E168" s="255"/>
      <c r="F168" s="245"/>
    </row>
    <row r="169" spans="1:8" s="10" customFormat="1" ht="158.25" customHeight="1">
      <c r="A169" s="24" t="s">
        <v>13</v>
      </c>
      <c r="B169" s="25" t="s">
        <v>224</v>
      </c>
      <c r="C169" s="26"/>
      <c r="D169" s="255"/>
      <c r="E169" s="255"/>
      <c r="F169" s="245"/>
      <c r="G169" s="9"/>
      <c r="H169" s="11"/>
    </row>
    <row r="170" spans="1:8" s="169" customFormat="1" ht="12.75" customHeight="1">
      <c r="A170" s="253"/>
      <c r="B170" s="256"/>
      <c r="C170" s="255"/>
      <c r="D170" s="255"/>
      <c r="E170" s="255"/>
      <c r="F170" s="245"/>
      <c r="G170" s="251"/>
      <c r="H170" s="247"/>
    </row>
    <row r="171" spans="1:8" s="10" customFormat="1" ht="15">
      <c r="A171" s="53"/>
      <c r="B171" s="296" t="s">
        <v>234</v>
      </c>
      <c r="C171" s="62" t="s">
        <v>39</v>
      </c>
      <c r="D171" s="283">
        <v>30</v>
      </c>
      <c r="E171" s="63"/>
      <c r="F171" s="78"/>
      <c r="G171" s="270"/>
      <c r="H171" s="11"/>
    </row>
    <row r="172" spans="1:8" s="10" customFormat="1" ht="15">
      <c r="A172" s="53"/>
      <c r="B172" s="296" t="s">
        <v>235</v>
      </c>
      <c r="C172" s="62" t="s">
        <v>39</v>
      </c>
      <c r="D172" s="283">
        <v>4</v>
      </c>
      <c r="E172" s="63"/>
      <c r="F172" s="78"/>
      <c r="G172" s="270"/>
      <c r="H172" s="11"/>
    </row>
    <row r="173" spans="1:8" s="10" customFormat="1" ht="15">
      <c r="A173" s="53"/>
      <c r="B173" s="296" t="s">
        <v>236</v>
      </c>
      <c r="C173" s="62" t="s">
        <v>39</v>
      </c>
      <c r="D173" s="283">
        <v>3</v>
      </c>
      <c r="E173" s="63"/>
      <c r="F173" s="78"/>
      <c r="G173" s="270"/>
      <c r="H173" s="11"/>
    </row>
    <row r="174" spans="1:8" s="10" customFormat="1" ht="15">
      <c r="A174" s="53"/>
      <c r="B174" s="296" t="s">
        <v>235</v>
      </c>
      <c r="C174" s="62" t="s">
        <v>39</v>
      </c>
      <c r="D174" s="283">
        <v>1</v>
      </c>
      <c r="E174" s="63"/>
      <c r="F174" s="78"/>
      <c r="G174" s="270"/>
      <c r="H174" s="11"/>
    </row>
    <row r="175" spans="1:8" s="10" customFormat="1" ht="15">
      <c r="A175" s="53"/>
      <c r="B175" s="296" t="s">
        <v>237</v>
      </c>
      <c r="C175" s="62" t="s">
        <v>39</v>
      </c>
      <c r="D175" s="283">
        <v>2</v>
      </c>
      <c r="E175" s="63"/>
      <c r="F175" s="78"/>
      <c r="G175" s="270"/>
      <c r="H175" s="11"/>
    </row>
    <row r="176" spans="1:8" s="10" customFormat="1" ht="15">
      <c r="A176" s="53"/>
      <c r="B176" s="296" t="s">
        <v>238</v>
      </c>
      <c r="C176" s="62" t="s">
        <v>39</v>
      </c>
      <c r="D176" s="283">
        <v>2</v>
      </c>
      <c r="E176" s="63"/>
      <c r="F176" s="78"/>
      <c r="G176" s="270"/>
      <c r="H176" s="11"/>
    </row>
    <row r="177" spans="1:8" s="10" customFormat="1" ht="15">
      <c r="A177" s="53"/>
      <c r="B177" s="296" t="s">
        <v>239</v>
      </c>
      <c r="C177" s="62" t="s">
        <v>39</v>
      </c>
      <c r="D177" s="283">
        <v>2</v>
      </c>
      <c r="E177" s="63"/>
      <c r="F177" s="78"/>
      <c r="G177" s="270"/>
      <c r="H177" s="11"/>
    </row>
    <row r="178" spans="1:8" s="10" customFormat="1" ht="15">
      <c r="A178" s="53"/>
      <c r="B178" s="296" t="s">
        <v>239</v>
      </c>
      <c r="C178" s="62" t="s">
        <v>39</v>
      </c>
      <c r="D178" s="283">
        <v>2</v>
      </c>
      <c r="E178" s="63"/>
      <c r="F178" s="78"/>
      <c r="G178" s="270"/>
      <c r="H178" s="11"/>
    </row>
    <row r="179" spans="1:8" s="10" customFormat="1" ht="15">
      <c r="A179" s="53"/>
      <c r="B179" s="296" t="s">
        <v>240</v>
      </c>
      <c r="C179" s="62" t="s">
        <v>39</v>
      </c>
      <c r="D179" s="283">
        <v>10</v>
      </c>
      <c r="E179" s="63"/>
      <c r="F179" s="78"/>
      <c r="G179" s="270"/>
      <c r="H179" s="11"/>
    </row>
    <row r="180" spans="1:8" s="10" customFormat="1" ht="15">
      <c r="A180" s="53"/>
      <c r="B180" s="296" t="s">
        <v>241</v>
      </c>
      <c r="C180" s="62" t="s">
        <v>39</v>
      </c>
      <c r="D180" s="283">
        <v>4</v>
      </c>
      <c r="E180" s="63"/>
      <c r="F180" s="78"/>
      <c r="G180" s="270"/>
      <c r="H180" s="11"/>
    </row>
    <row r="181" spans="1:8" s="10" customFormat="1" ht="15">
      <c r="A181" s="53"/>
      <c r="B181" s="296" t="s">
        <v>242</v>
      </c>
      <c r="C181" s="62" t="s">
        <v>39</v>
      </c>
      <c r="D181" s="283">
        <v>4</v>
      </c>
      <c r="E181" s="63"/>
      <c r="F181" s="78"/>
      <c r="G181" s="270"/>
      <c r="H181" s="11"/>
    </row>
    <row r="182" spans="1:8" s="10" customFormat="1" ht="15">
      <c r="A182" s="53"/>
      <c r="B182" s="296" t="s">
        <v>243</v>
      </c>
      <c r="C182" s="62" t="s">
        <v>39</v>
      </c>
      <c r="D182" s="283">
        <v>1</v>
      </c>
      <c r="E182" s="63"/>
      <c r="F182" s="78"/>
      <c r="G182" s="270"/>
      <c r="H182" s="11"/>
    </row>
    <row r="183" spans="1:8" s="10" customFormat="1" ht="15">
      <c r="A183" s="53"/>
      <c r="B183" s="296" t="s">
        <v>244</v>
      </c>
      <c r="C183" s="62" t="s">
        <v>39</v>
      </c>
      <c r="D183" s="283">
        <v>1</v>
      </c>
      <c r="E183" s="63"/>
      <c r="F183" s="78"/>
      <c r="G183" s="270"/>
      <c r="H183" s="11"/>
    </row>
    <row r="184" spans="1:8" s="10" customFormat="1" ht="15">
      <c r="A184" s="53"/>
      <c r="B184" s="296" t="s">
        <v>245</v>
      </c>
      <c r="C184" s="62" t="s">
        <v>39</v>
      </c>
      <c r="D184" s="283">
        <v>1</v>
      </c>
      <c r="E184" s="63"/>
      <c r="F184" s="78"/>
      <c r="G184" s="270"/>
      <c r="H184" s="11"/>
    </row>
    <row r="185" spans="1:8" s="172" customFormat="1">
      <c r="A185" s="253"/>
      <c r="B185" s="8"/>
      <c r="C185" s="86"/>
      <c r="D185" s="93"/>
      <c r="E185" s="93"/>
      <c r="F185" s="78"/>
      <c r="G185" s="171"/>
    </row>
    <row r="186" spans="1:8" s="169" customFormat="1" ht="15">
      <c r="A186" s="250"/>
      <c r="B186" s="10"/>
      <c r="C186" s="62" t="s">
        <v>24</v>
      </c>
      <c r="D186" s="63">
        <f>D165</f>
        <v>304.05200000000002</v>
      </c>
      <c r="E186" s="63"/>
      <c r="F186" s="78">
        <f>SUM(D186*E186)</f>
        <v>0</v>
      </c>
      <c r="G186" s="246"/>
      <c r="H186" s="247"/>
    </row>
    <row r="187" spans="1:8" s="172" customFormat="1">
      <c r="A187" s="253"/>
      <c r="C187" s="257"/>
      <c r="D187" s="258"/>
      <c r="E187" s="258"/>
      <c r="F187" s="245"/>
      <c r="G187" s="171"/>
    </row>
    <row r="188" spans="1:8" s="99" customFormat="1" ht="15">
      <c r="A188" s="269"/>
      <c r="B188" s="271" t="s">
        <v>145</v>
      </c>
      <c r="C188" s="96"/>
      <c r="D188" s="248"/>
      <c r="E188" s="248"/>
      <c r="F188" s="293"/>
      <c r="G188" s="272"/>
      <c r="H188" s="98"/>
    </row>
    <row r="189" spans="1:8" s="99" customFormat="1" ht="15">
      <c r="A189" s="269"/>
      <c r="B189" s="271"/>
      <c r="C189" s="96"/>
      <c r="D189" s="248"/>
      <c r="E189" s="248"/>
      <c r="F189" s="293"/>
      <c r="G189" s="272"/>
      <c r="H189" s="98"/>
    </row>
    <row r="190" spans="1:8" ht="28.5" customHeight="1">
      <c r="A190" s="24" t="s">
        <v>17</v>
      </c>
      <c r="B190" s="25" t="s">
        <v>74</v>
      </c>
      <c r="C190" s="8"/>
      <c r="D190" s="255"/>
      <c r="E190" s="255"/>
      <c r="F190" s="245"/>
    </row>
    <row r="191" spans="1:8">
      <c r="A191" s="24"/>
      <c r="B191" s="8" t="s">
        <v>246</v>
      </c>
      <c r="C191" s="25" t="s">
        <v>226</v>
      </c>
      <c r="D191" s="63">
        <v>20</v>
      </c>
      <c r="E191" s="63"/>
      <c r="F191" s="78">
        <f>SUM(D191*E191)</f>
        <v>0</v>
      </c>
    </row>
    <row r="192" spans="1:8" s="10" customFormat="1" ht="15">
      <c r="A192" s="73"/>
      <c r="B192" s="74"/>
      <c r="C192" s="31"/>
      <c r="D192" s="31"/>
      <c r="E192" s="31"/>
      <c r="F192" s="78"/>
      <c r="G192" s="270"/>
      <c r="H192" s="11"/>
    </row>
    <row r="193" spans="1:8" s="10" customFormat="1" ht="15">
      <c r="A193" s="53"/>
      <c r="B193" s="96" t="s">
        <v>128</v>
      </c>
      <c r="C193" s="92"/>
      <c r="D193" s="92"/>
      <c r="E193" s="92"/>
      <c r="F193" s="78">
        <f>SUM(F148:F192)</f>
        <v>0</v>
      </c>
      <c r="G193" s="274"/>
      <c r="H193" s="11"/>
    </row>
    <row r="194" spans="1:8" s="169" customFormat="1" ht="12.75" customHeight="1">
      <c r="A194" s="250"/>
      <c r="B194" s="244"/>
      <c r="C194" s="248"/>
      <c r="D194" s="248"/>
      <c r="E194" s="248"/>
      <c r="F194" s="245"/>
      <c r="G194" s="262"/>
      <c r="H194" s="247"/>
    </row>
    <row r="195" spans="1:8" s="172" customFormat="1">
      <c r="A195" s="253"/>
      <c r="B195" s="259"/>
      <c r="C195" s="256"/>
      <c r="D195" s="255"/>
      <c r="E195" s="255"/>
      <c r="F195" s="245"/>
      <c r="G195" s="171"/>
    </row>
    <row r="196" spans="1:8" s="10" customFormat="1" ht="15">
      <c r="A196" s="269" t="s">
        <v>6</v>
      </c>
      <c r="B196" s="96" t="s">
        <v>129</v>
      </c>
      <c r="C196" s="63"/>
      <c r="D196" s="170"/>
      <c r="E196" s="170"/>
      <c r="F196" s="245"/>
      <c r="G196" s="270"/>
      <c r="H196" s="11"/>
    </row>
    <row r="197" spans="1:8">
      <c r="A197" s="24"/>
      <c r="B197" s="27"/>
      <c r="C197" s="25"/>
      <c r="D197" s="255"/>
      <c r="E197" s="255"/>
      <c r="F197" s="245"/>
    </row>
    <row r="198" spans="1:8" s="99" customFormat="1" ht="15">
      <c r="A198" s="269"/>
      <c r="B198" s="271" t="s">
        <v>146</v>
      </c>
      <c r="C198" s="92"/>
      <c r="D198" s="248"/>
      <c r="E198" s="248"/>
      <c r="F198" s="293"/>
      <c r="G198" s="272"/>
      <c r="H198" s="98"/>
    </row>
    <row r="199" spans="1:8">
      <c r="A199" s="24"/>
      <c r="B199" s="27"/>
      <c r="C199" s="25"/>
      <c r="D199" s="255"/>
      <c r="E199" s="255"/>
      <c r="F199" s="245"/>
    </row>
    <row r="200" spans="1:8" s="10" customFormat="1" ht="38.25" customHeight="1">
      <c r="A200" s="53" t="s">
        <v>13</v>
      </c>
      <c r="B200" s="62" t="s">
        <v>123</v>
      </c>
      <c r="C200" s="63"/>
      <c r="D200" s="170"/>
      <c r="E200" s="170"/>
      <c r="F200" s="245"/>
      <c r="G200" s="270"/>
      <c r="H200" s="11"/>
    </row>
    <row r="201" spans="1:8" s="10" customFormat="1" ht="12.75" customHeight="1">
      <c r="A201" s="53"/>
      <c r="B201" s="96"/>
      <c r="C201" s="92"/>
      <c r="D201" s="248"/>
      <c r="E201" s="248"/>
      <c r="F201" s="245"/>
      <c r="G201" s="273"/>
      <c r="H201" s="11"/>
    </row>
    <row r="202" spans="1:8" s="10" customFormat="1" ht="12.75" customHeight="1">
      <c r="A202" s="53"/>
      <c r="B202" s="297" t="s">
        <v>247</v>
      </c>
      <c r="C202" s="62" t="s">
        <v>39</v>
      </c>
      <c r="D202" s="63">
        <v>2</v>
      </c>
      <c r="E202" s="92"/>
      <c r="F202" s="78"/>
      <c r="G202" s="273"/>
      <c r="H202" s="11"/>
    </row>
    <row r="203" spans="1:8" s="10" customFormat="1" ht="12.75" customHeight="1">
      <c r="A203" s="53"/>
      <c r="B203" s="297" t="s">
        <v>247</v>
      </c>
      <c r="C203" s="62" t="s">
        <v>39</v>
      </c>
      <c r="D203" s="63">
        <v>1</v>
      </c>
      <c r="E203" s="92"/>
      <c r="F203" s="78"/>
      <c r="G203" s="273"/>
      <c r="H203" s="11"/>
    </row>
    <row r="204" spans="1:8" s="10" customFormat="1" ht="12.75" customHeight="1">
      <c r="A204" s="53"/>
      <c r="B204" s="297" t="s">
        <v>248</v>
      </c>
      <c r="C204" s="62" t="s">
        <v>39</v>
      </c>
      <c r="D204" s="63">
        <v>1</v>
      </c>
      <c r="E204" s="92"/>
      <c r="F204" s="78"/>
      <c r="G204" s="273"/>
      <c r="H204" s="11"/>
    </row>
    <row r="205" spans="1:8" s="10" customFormat="1" ht="12.75" customHeight="1">
      <c r="A205" s="53"/>
      <c r="B205" s="297" t="s">
        <v>249</v>
      </c>
      <c r="C205" s="62" t="s">
        <v>39</v>
      </c>
      <c r="D205" s="63">
        <v>1</v>
      </c>
      <c r="E205" s="92"/>
      <c r="F205" s="78"/>
      <c r="G205" s="273"/>
      <c r="H205" s="11"/>
    </row>
    <row r="206" spans="1:8" s="10" customFormat="1" ht="15">
      <c r="A206" s="53"/>
      <c r="B206" s="297" t="s">
        <v>249</v>
      </c>
      <c r="C206" s="62" t="s">
        <v>39</v>
      </c>
      <c r="D206" s="63">
        <v>1</v>
      </c>
      <c r="E206" s="63"/>
      <c r="F206" s="78"/>
      <c r="G206" s="270"/>
      <c r="H206" s="11"/>
    </row>
    <row r="207" spans="1:8" s="10" customFormat="1" ht="15">
      <c r="A207" s="53"/>
      <c r="B207" s="295" t="s">
        <v>250</v>
      </c>
      <c r="C207" s="62" t="s">
        <v>39</v>
      </c>
      <c r="D207" s="63">
        <v>5</v>
      </c>
      <c r="E207" s="63"/>
      <c r="F207" s="78"/>
      <c r="G207" s="270"/>
      <c r="H207" s="11"/>
    </row>
    <row r="208" spans="1:8" s="10" customFormat="1" ht="15">
      <c r="A208" s="53"/>
      <c r="B208" s="295" t="s">
        <v>251</v>
      </c>
      <c r="C208" s="62" t="s">
        <v>39</v>
      </c>
      <c r="D208" s="63">
        <v>1</v>
      </c>
      <c r="E208" s="63"/>
      <c r="F208" s="78"/>
      <c r="G208" s="270"/>
      <c r="H208" s="11"/>
    </row>
    <row r="209" spans="1:8" s="10" customFormat="1" ht="15">
      <c r="A209" s="53"/>
      <c r="B209" s="295" t="s">
        <v>252</v>
      </c>
      <c r="C209" s="62" t="s">
        <v>39</v>
      </c>
      <c r="D209" s="63">
        <v>1</v>
      </c>
      <c r="E209" s="63"/>
      <c r="F209" s="78"/>
      <c r="G209" s="270"/>
      <c r="H209" s="11"/>
    </row>
    <row r="210" spans="1:8" s="10" customFormat="1" ht="12.75" customHeight="1">
      <c r="A210" s="53"/>
      <c r="B210" s="96"/>
      <c r="C210" s="92"/>
      <c r="D210" s="92"/>
      <c r="E210" s="92"/>
      <c r="F210" s="78"/>
      <c r="G210" s="273"/>
      <c r="H210" s="11"/>
    </row>
    <row r="211" spans="1:8" s="10" customFormat="1" ht="15">
      <c r="A211" s="53"/>
      <c r="C211" s="62" t="s">
        <v>24</v>
      </c>
      <c r="D211" s="63">
        <v>76.688000000000002</v>
      </c>
      <c r="E211" s="63"/>
      <c r="F211" s="78">
        <f>SUM(D211*E211)</f>
        <v>0</v>
      </c>
      <c r="G211" s="270"/>
      <c r="H211" s="11"/>
    </row>
    <row r="212" spans="1:8" s="169" customFormat="1" ht="12.75" customHeight="1">
      <c r="A212" s="250"/>
      <c r="B212" s="244"/>
      <c r="C212" s="248"/>
      <c r="D212" s="248"/>
      <c r="E212" s="248"/>
      <c r="F212" s="245"/>
      <c r="G212" s="262"/>
      <c r="H212" s="247"/>
    </row>
    <row r="213" spans="1:8" s="99" customFormat="1" ht="15">
      <c r="A213" s="269"/>
      <c r="B213" s="271" t="s">
        <v>175</v>
      </c>
      <c r="C213" s="92"/>
      <c r="D213" s="248"/>
      <c r="E213" s="248"/>
      <c r="F213" s="293"/>
      <c r="G213" s="272"/>
      <c r="H213" s="98"/>
    </row>
    <row r="214" spans="1:8" s="10" customFormat="1" ht="12.75" customHeight="1">
      <c r="A214" s="53"/>
      <c r="B214" s="96"/>
      <c r="C214" s="92"/>
      <c r="D214" s="248"/>
      <c r="E214" s="248"/>
      <c r="F214" s="245"/>
      <c r="G214" s="273"/>
      <c r="H214" s="11"/>
    </row>
    <row r="215" spans="1:8" s="10" customFormat="1" ht="105" customHeight="1">
      <c r="A215" s="24" t="s">
        <v>13</v>
      </c>
      <c r="B215" s="25" t="s">
        <v>225</v>
      </c>
      <c r="C215" s="26"/>
      <c r="D215" s="255"/>
      <c r="E215" s="255"/>
      <c r="F215" s="245"/>
      <c r="G215" s="9"/>
      <c r="H215" s="11"/>
    </row>
    <row r="216" spans="1:8" s="10" customFormat="1" ht="12.75" customHeight="1">
      <c r="A216" s="53"/>
      <c r="B216" s="96"/>
      <c r="C216" s="92"/>
      <c r="D216" s="248"/>
      <c r="E216" s="248"/>
      <c r="F216" s="245"/>
      <c r="G216" s="273"/>
      <c r="H216" s="11"/>
    </row>
    <row r="217" spans="1:8" s="10" customFormat="1" ht="12.75" customHeight="1">
      <c r="A217" s="53"/>
      <c r="B217" s="297" t="s">
        <v>247</v>
      </c>
      <c r="C217" s="62" t="s">
        <v>39</v>
      </c>
      <c r="D217" s="63">
        <v>2</v>
      </c>
      <c r="E217" s="92"/>
      <c r="F217" s="78"/>
      <c r="G217" s="273"/>
      <c r="H217" s="11"/>
    </row>
    <row r="218" spans="1:8" s="10" customFormat="1" ht="12.75" customHeight="1">
      <c r="A218" s="53"/>
      <c r="B218" s="297" t="s">
        <v>247</v>
      </c>
      <c r="C218" s="62" t="s">
        <v>39</v>
      </c>
      <c r="D218" s="63">
        <v>1</v>
      </c>
      <c r="E218" s="92"/>
      <c r="F218" s="78"/>
      <c r="G218" s="273"/>
      <c r="H218" s="11"/>
    </row>
    <row r="219" spans="1:8" s="10" customFormat="1" ht="12.75" customHeight="1">
      <c r="A219" s="53"/>
      <c r="B219" s="297" t="s">
        <v>248</v>
      </c>
      <c r="C219" s="62" t="s">
        <v>39</v>
      </c>
      <c r="D219" s="63">
        <v>1</v>
      </c>
      <c r="E219" s="92"/>
      <c r="F219" s="78"/>
      <c r="G219" s="273"/>
      <c r="H219" s="11"/>
    </row>
    <row r="220" spans="1:8" s="10" customFormat="1" ht="12.75" customHeight="1">
      <c r="A220" s="53"/>
      <c r="B220" s="297" t="s">
        <v>249</v>
      </c>
      <c r="C220" s="62" t="s">
        <v>39</v>
      </c>
      <c r="D220" s="63">
        <v>1</v>
      </c>
      <c r="E220" s="92"/>
      <c r="F220" s="78"/>
      <c r="G220" s="273"/>
      <c r="H220" s="11"/>
    </row>
    <row r="221" spans="1:8" s="10" customFormat="1" ht="15">
      <c r="A221" s="53"/>
      <c r="B221" s="297" t="s">
        <v>249</v>
      </c>
      <c r="C221" s="62" t="s">
        <v>39</v>
      </c>
      <c r="D221" s="63">
        <v>1</v>
      </c>
      <c r="E221" s="63"/>
      <c r="F221" s="78"/>
      <c r="G221" s="270"/>
      <c r="H221" s="11"/>
    </row>
    <row r="222" spans="1:8" s="10" customFormat="1" ht="15">
      <c r="A222" s="53"/>
      <c r="B222" s="295" t="s">
        <v>250</v>
      </c>
      <c r="C222" s="62" t="s">
        <v>39</v>
      </c>
      <c r="D222" s="63">
        <v>5</v>
      </c>
      <c r="E222" s="63"/>
      <c r="F222" s="78"/>
      <c r="G222" s="270"/>
      <c r="H222" s="11"/>
    </row>
    <row r="223" spans="1:8" s="10" customFormat="1" ht="15">
      <c r="A223" s="53"/>
      <c r="B223" s="295" t="s">
        <v>251</v>
      </c>
      <c r="C223" s="62" t="s">
        <v>39</v>
      </c>
      <c r="D223" s="63">
        <v>1</v>
      </c>
      <c r="E223" s="63"/>
      <c r="F223" s="78"/>
      <c r="G223" s="270"/>
      <c r="H223" s="11"/>
    </row>
    <row r="224" spans="1:8" s="10" customFormat="1" ht="15">
      <c r="A224" s="53"/>
      <c r="B224" s="295" t="s">
        <v>252</v>
      </c>
      <c r="C224" s="62" t="s">
        <v>39</v>
      </c>
      <c r="D224" s="63">
        <v>1</v>
      </c>
      <c r="E224" s="63"/>
      <c r="F224" s="78"/>
      <c r="G224" s="270"/>
      <c r="H224" s="11"/>
    </row>
    <row r="225" spans="1:8" s="10" customFormat="1" ht="12.75" customHeight="1">
      <c r="A225" s="53"/>
      <c r="B225" s="96"/>
      <c r="C225" s="92"/>
      <c r="D225" s="92"/>
      <c r="E225" s="92"/>
      <c r="F225" s="78"/>
      <c r="G225" s="273"/>
      <c r="H225" s="11"/>
    </row>
    <row r="226" spans="1:8" s="10" customFormat="1" ht="12.75" customHeight="1">
      <c r="A226" s="53"/>
      <c r="B226" s="96"/>
      <c r="C226" s="62" t="s">
        <v>24</v>
      </c>
      <c r="D226" s="63">
        <f>D211</f>
        <v>76.688000000000002</v>
      </c>
      <c r="E226" s="63"/>
      <c r="F226" s="78">
        <f>SUM(D226*E226)</f>
        <v>0</v>
      </c>
      <c r="G226" s="273"/>
      <c r="H226" s="11"/>
    </row>
    <row r="227" spans="1:8" s="10" customFormat="1" ht="15.75" thickBot="1">
      <c r="A227" s="75"/>
      <c r="B227" s="76"/>
      <c r="C227" s="77"/>
      <c r="D227" s="77"/>
      <c r="E227" s="77"/>
      <c r="F227" s="79"/>
      <c r="G227" s="270" t="e">
        <f>#REF!*F227</f>
        <v>#REF!</v>
      </c>
      <c r="H227" s="11"/>
    </row>
    <row r="228" spans="1:8" s="10" customFormat="1" ht="15.75" thickTop="1">
      <c r="A228" s="73"/>
      <c r="B228" s="74"/>
      <c r="C228" s="31"/>
      <c r="D228" s="31"/>
      <c r="E228" s="31"/>
      <c r="F228" s="78"/>
      <c r="G228" s="270"/>
      <c r="H228" s="11"/>
    </row>
    <row r="229" spans="1:8" s="10" customFormat="1" ht="15">
      <c r="A229" s="53"/>
      <c r="B229" s="96" t="s">
        <v>130</v>
      </c>
      <c r="C229" s="92"/>
      <c r="D229" s="92"/>
      <c r="E229" s="92"/>
      <c r="F229" s="78">
        <f>SUM(F210:F228)</f>
        <v>0</v>
      </c>
      <c r="G229" s="274"/>
      <c r="H229" s="11"/>
    </row>
    <row r="230" spans="1:8" s="169" customFormat="1" ht="12.75" customHeight="1">
      <c r="A230" s="250"/>
      <c r="B230" s="244"/>
      <c r="C230" s="248"/>
      <c r="D230" s="248"/>
      <c r="E230" s="248"/>
      <c r="F230" s="245"/>
      <c r="G230" s="262"/>
      <c r="H230" s="247"/>
    </row>
    <row r="231" spans="1:8" s="172" customFormat="1">
      <c r="A231" s="253"/>
      <c r="B231" s="259"/>
      <c r="C231" s="256"/>
      <c r="D231" s="255"/>
      <c r="E231" s="255"/>
      <c r="F231" s="245"/>
      <c r="G231" s="171"/>
    </row>
    <row r="232" spans="1:8" s="10" customFormat="1" ht="15">
      <c r="A232" s="269" t="s">
        <v>7</v>
      </c>
      <c r="B232" s="96" t="s">
        <v>126</v>
      </c>
      <c r="C232" s="63"/>
      <c r="D232" s="170"/>
      <c r="E232" s="170"/>
      <c r="F232" s="245"/>
      <c r="G232" s="270"/>
      <c r="H232" s="11"/>
    </row>
    <row r="233" spans="1:8" s="10" customFormat="1" ht="12.75" customHeight="1">
      <c r="A233" s="53"/>
      <c r="B233" s="96"/>
      <c r="C233" s="92"/>
      <c r="D233" s="248"/>
      <c r="E233" s="248"/>
      <c r="F233" s="245"/>
      <c r="G233" s="273"/>
      <c r="H233" s="11"/>
    </row>
    <row r="234" spans="1:8" s="99" customFormat="1" ht="15">
      <c r="A234" s="269"/>
      <c r="B234" s="271" t="s">
        <v>147</v>
      </c>
      <c r="C234" s="92"/>
      <c r="D234" s="248"/>
      <c r="E234" s="248"/>
      <c r="F234" s="293"/>
      <c r="G234" s="272"/>
      <c r="H234" s="98"/>
    </row>
    <row r="235" spans="1:8">
      <c r="A235" s="24"/>
      <c r="B235" s="27"/>
      <c r="C235" s="25"/>
      <c r="D235" s="255"/>
      <c r="E235" s="255"/>
      <c r="F235" s="245"/>
    </row>
    <row r="236" spans="1:8" s="99" customFormat="1" ht="15">
      <c r="A236" s="269"/>
      <c r="B236" s="271" t="s">
        <v>187</v>
      </c>
      <c r="C236" s="92"/>
      <c r="D236" s="248"/>
      <c r="E236" s="248"/>
      <c r="F236" s="293"/>
      <c r="G236" s="272"/>
      <c r="H236" s="98"/>
    </row>
    <row r="237" spans="1:8" s="10" customFormat="1" ht="12.75" customHeight="1">
      <c r="A237" s="53"/>
      <c r="B237" s="96"/>
      <c r="C237" s="92"/>
      <c r="D237" s="248"/>
      <c r="E237" s="248"/>
      <c r="F237" s="245"/>
      <c r="G237" s="273"/>
      <c r="H237" s="11"/>
    </row>
    <row r="238" spans="1:8" s="99" customFormat="1" ht="15">
      <c r="A238" s="269"/>
      <c r="B238" s="271" t="s">
        <v>188</v>
      </c>
      <c r="C238" s="92"/>
      <c r="D238" s="248"/>
      <c r="E238" s="248"/>
      <c r="F238" s="293"/>
      <c r="G238" s="272"/>
      <c r="H238" s="98"/>
    </row>
    <row r="239" spans="1:8" s="10" customFormat="1" ht="12.75" customHeight="1">
      <c r="A239" s="53"/>
      <c r="B239" s="96"/>
      <c r="C239" s="92"/>
      <c r="D239" s="248"/>
      <c r="E239" s="248"/>
      <c r="F239" s="245"/>
      <c r="G239" s="273"/>
      <c r="H239" s="11"/>
    </row>
    <row r="240" spans="1:8" s="10" customFormat="1" ht="63.75">
      <c r="A240" s="24" t="s">
        <v>13</v>
      </c>
      <c r="B240" s="25" t="s">
        <v>253</v>
      </c>
      <c r="C240" s="26"/>
      <c r="D240" s="26"/>
      <c r="E240" s="26"/>
      <c r="F240" s="78"/>
      <c r="G240" s="9"/>
      <c r="H240" s="11"/>
    </row>
    <row r="241" spans="1:8" s="10" customFormat="1">
      <c r="A241" s="24"/>
      <c r="C241" s="25" t="s">
        <v>24</v>
      </c>
      <c r="D241" s="26">
        <v>670</v>
      </c>
      <c r="E241" s="26"/>
      <c r="F241" s="78">
        <f>SUM(D241*E241)</f>
        <v>0</v>
      </c>
      <c r="G241" s="9"/>
      <c r="H241" s="11"/>
    </row>
    <row r="242" spans="1:8" s="10" customFormat="1">
      <c r="A242" s="24"/>
      <c r="C242" s="25"/>
      <c r="D242" s="26"/>
      <c r="E242" s="26"/>
      <c r="F242" s="78"/>
      <c r="G242" s="9"/>
      <c r="H242" s="11"/>
    </row>
    <row r="243" spans="1:8" s="99" customFormat="1" ht="15">
      <c r="A243" s="269"/>
      <c r="B243" s="271" t="s">
        <v>189</v>
      </c>
      <c r="C243" s="92"/>
      <c r="D243" s="92"/>
      <c r="E243" s="92"/>
      <c r="F243" s="95"/>
      <c r="G243" s="272"/>
      <c r="H243" s="98"/>
    </row>
    <row r="244" spans="1:8" s="10" customFormat="1" ht="15.75" thickBot="1">
      <c r="A244" s="75"/>
      <c r="B244" s="76"/>
      <c r="C244" s="77"/>
      <c r="D244" s="77"/>
      <c r="E244" s="77"/>
      <c r="F244" s="79"/>
      <c r="G244" s="270" t="e">
        <f>#REF!*F244</f>
        <v>#REF!</v>
      </c>
      <c r="H244" s="11"/>
    </row>
    <row r="245" spans="1:8" s="10" customFormat="1" ht="15.75" thickTop="1">
      <c r="A245" s="73"/>
      <c r="B245" s="74"/>
      <c r="C245" s="31"/>
      <c r="D245" s="31"/>
      <c r="E245" s="31"/>
      <c r="F245" s="78"/>
      <c r="G245" s="270"/>
      <c r="H245" s="11"/>
    </row>
    <row r="246" spans="1:8" s="10" customFormat="1" ht="15">
      <c r="A246" s="53"/>
      <c r="B246" s="96" t="s">
        <v>133</v>
      </c>
      <c r="C246" s="92"/>
      <c r="D246" s="92"/>
      <c r="E246" s="92"/>
      <c r="F246" s="78">
        <f>SUM(F236:F244)</f>
        <v>0</v>
      </c>
      <c r="G246" s="274"/>
      <c r="H246" s="11"/>
    </row>
    <row r="247" spans="1:8" s="10" customFormat="1" ht="15">
      <c r="A247" s="250"/>
      <c r="B247" s="244"/>
      <c r="C247" s="248"/>
      <c r="D247" s="248"/>
      <c r="E247" s="248"/>
      <c r="F247" s="245"/>
      <c r="G247" s="273"/>
      <c r="H247" s="11"/>
    </row>
    <row r="248" spans="1:8" s="10" customFormat="1" ht="15">
      <c r="A248" s="269" t="s">
        <v>8</v>
      </c>
      <c r="B248" s="96" t="s">
        <v>154</v>
      </c>
      <c r="C248" s="63"/>
      <c r="D248" s="170"/>
      <c r="E248" s="170"/>
      <c r="F248" s="245"/>
      <c r="G248" s="270"/>
      <c r="H248" s="11"/>
    </row>
    <row r="249" spans="1:8" s="10" customFormat="1" ht="15">
      <c r="A249" s="73"/>
      <c r="B249" s="74"/>
      <c r="C249" s="31"/>
      <c r="D249" s="261"/>
      <c r="E249" s="261"/>
      <c r="F249" s="245"/>
      <c r="G249" s="270"/>
      <c r="H249" s="11"/>
    </row>
    <row r="250" spans="1:8" s="10" customFormat="1" ht="15">
      <c r="A250" s="53"/>
      <c r="B250" s="96" t="s">
        <v>155</v>
      </c>
      <c r="C250" s="92"/>
      <c r="D250" s="248"/>
      <c r="E250" s="248"/>
      <c r="F250" s="245"/>
      <c r="G250" s="274"/>
      <c r="H250" s="11"/>
    </row>
    <row r="251" spans="1:8" s="169" customFormat="1" ht="15">
      <c r="A251" s="250"/>
      <c r="B251" s="244"/>
      <c r="C251" s="248"/>
      <c r="D251" s="248"/>
      <c r="E251" s="248"/>
      <c r="F251" s="245"/>
      <c r="G251" s="262"/>
      <c r="H251" s="247"/>
    </row>
    <row r="252" spans="1:8" s="169" customFormat="1" ht="15">
      <c r="A252" s="250"/>
      <c r="B252" s="244"/>
      <c r="C252" s="248"/>
      <c r="D252" s="248"/>
      <c r="E252" s="248"/>
      <c r="F252" s="245"/>
      <c r="G252" s="262"/>
      <c r="H252" s="247"/>
    </row>
    <row r="253" spans="1:8" s="104" customFormat="1">
      <c r="A253" s="28" t="s">
        <v>136</v>
      </c>
      <c r="B253" s="48" t="s">
        <v>137</v>
      </c>
      <c r="C253" s="29"/>
      <c r="D253" s="287"/>
      <c r="E253" s="287"/>
      <c r="F253" s="293"/>
      <c r="G253" s="102"/>
      <c r="H253" s="103"/>
    </row>
    <row r="254" spans="1:8" s="10" customFormat="1" ht="12.75" customHeight="1">
      <c r="A254" s="53"/>
      <c r="B254" s="96"/>
      <c r="C254" s="92"/>
      <c r="D254" s="248"/>
      <c r="E254" s="248"/>
      <c r="F254" s="245"/>
      <c r="G254" s="273"/>
      <c r="H254" s="11"/>
    </row>
    <row r="255" spans="1:8" s="10" customFormat="1" ht="15">
      <c r="A255" s="269" t="s">
        <v>9</v>
      </c>
      <c r="B255" s="96" t="s">
        <v>23</v>
      </c>
      <c r="C255" s="63"/>
      <c r="D255" s="170"/>
      <c r="E255" s="170"/>
      <c r="F255" s="245"/>
      <c r="G255" s="270"/>
      <c r="H255" s="11"/>
    </row>
    <row r="256" spans="1:8" s="10" customFormat="1" ht="15">
      <c r="A256" s="269"/>
      <c r="B256" s="96"/>
      <c r="C256" s="63"/>
      <c r="D256" s="170"/>
      <c r="E256" s="170"/>
      <c r="F256" s="245"/>
      <c r="G256" s="270"/>
      <c r="H256" s="11"/>
    </row>
    <row r="257" spans="1:8" s="10" customFormat="1" ht="25.5">
      <c r="A257" s="53" t="s">
        <v>13</v>
      </c>
      <c r="B257" s="62" t="s">
        <v>109</v>
      </c>
      <c r="C257" s="63"/>
      <c r="D257" s="63"/>
      <c r="E257" s="63"/>
      <c r="F257" s="78"/>
      <c r="G257" s="54"/>
      <c r="H257" s="11"/>
    </row>
    <row r="258" spans="1:8" s="10" customFormat="1" ht="15">
      <c r="A258" s="53"/>
      <c r="C258" s="62" t="s">
        <v>49</v>
      </c>
      <c r="D258" s="63">
        <v>100</v>
      </c>
      <c r="E258" s="63"/>
      <c r="F258" s="78">
        <f>SUM(D258*E258)</f>
        <v>0</v>
      </c>
      <c r="G258" s="54"/>
      <c r="H258" s="11"/>
    </row>
    <row r="259" spans="1:8" s="10" customFormat="1" ht="15">
      <c r="A259" s="269"/>
      <c r="B259" s="96"/>
      <c r="C259" s="63"/>
      <c r="D259" s="63"/>
      <c r="E259" s="63"/>
      <c r="F259" s="78"/>
      <c r="G259" s="270"/>
      <c r="H259" s="11"/>
    </row>
    <row r="260" spans="1:8" s="10" customFormat="1" ht="15">
      <c r="A260" s="53" t="s">
        <v>14</v>
      </c>
      <c r="B260" s="62" t="s">
        <v>254</v>
      </c>
      <c r="C260" s="63"/>
      <c r="D260" s="63"/>
      <c r="E260" s="63"/>
      <c r="F260" s="78"/>
      <c r="G260" s="270"/>
      <c r="H260" s="11"/>
    </row>
    <row r="261" spans="1:8" s="10" customFormat="1" ht="15">
      <c r="A261" s="53"/>
      <c r="C261" s="62" t="s">
        <v>49</v>
      </c>
      <c r="D261" s="63">
        <v>100</v>
      </c>
      <c r="E261" s="63"/>
      <c r="F261" s="78">
        <f>SUM(D261*E261)</f>
        <v>0</v>
      </c>
      <c r="G261" s="270"/>
      <c r="H261" s="11"/>
    </row>
    <row r="262" spans="1:8" s="10" customFormat="1" ht="15">
      <c r="A262" s="260"/>
      <c r="B262" s="62"/>
      <c r="C262" s="31"/>
      <c r="D262" s="31"/>
      <c r="E262" s="31"/>
      <c r="F262" s="78"/>
      <c r="G262" s="270"/>
      <c r="H262" s="11"/>
    </row>
    <row r="263" spans="1:8" s="10" customFormat="1" ht="15">
      <c r="A263" s="250"/>
      <c r="B263" s="96" t="s">
        <v>22</v>
      </c>
      <c r="C263" s="92"/>
      <c r="D263" s="92"/>
      <c r="E263" s="92"/>
      <c r="F263" s="78">
        <f>SUM(F258:F261)</f>
        <v>0</v>
      </c>
      <c r="G263" s="274"/>
      <c r="H263" s="11"/>
    </row>
    <row r="264" spans="1:8" s="169" customFormat="1" ht="15">
      <c r="F264" s="245"/>
      <c r="G264" s="249" t="e">
        <f>SUM(#REF!)</f>
        <v>#REF!</v>
      </c>
      <c r="H264" s="247"/>
    </row>
    <row r="265" spans="1:8" s="169" customFormat="1">
      <c r="A265" s="253"/>
      <c r="B265" s="254"/>
      <c r="C265" s="255"/>
      <c r="D265" s="255"/>
      <c r="E265" s="255"/>
      <c r="F265" s="245"/>
      <c r="G265" s="251"/>
      <c r="H265" s="247"/>
    </row>
    <row r="266" spans="1:8" s="10" customFormat="1">
      <c r="A266" s="28" t="s">
        <v>10</v>
      </c>
      <c r="B266" s="27" t="s">
        <v>32</v>
      </c>
      <c r="C266" s="26"/>
      <c r="D266" s="255"/>
      <c r="E266" s="255"/>
      <c r="F266" s="245"/>
      <c r="G266" s="9"/>
      <c r="H266" s="11"/>
    </row>
    <row r="267" spans="1:8" s="10" customFormat="1">
      <c r="A267" s="28"/>
      <c r="B267" s="27"/>
      <c r="C267" s="26"/>
      <c r="D267" s="255"/>
      <c r="E267" s="255"/>
      <c r="F267" s="245"/>
      <c r="G267" s="9"/>
      <c r="H267" s="11"/>
    </row>
    <row r="268" spans="1:8" ht="28.5" customHeight="1">
      <c r="A268" s="24" t="s">
        <v>13</v>
      </c>
      <c r="B268" s="25" t="s">
        <v>82</v>
      </c>
      <c r="C268" s="8"/>
      <c r="D268" s="255"/>
      <c r="E268" s="255"/>
      <c r="F268" s="245"/>
    </row>
    <row r="269" spans="1:8" ht="52.5" customHeight="1">
      <c r="A269" s="24" t="s">
        <v>58</v>
      </c>
      <c r="B269" s="85" t="s">
        <v>228</v>
      </c>
      <c r="C269" s="86" t="s">
        <v>49</v>
      </c>
      <c r="D269" s="93">
        <v>100</v>
      </c>
      <c r="E269" s="93"/>
      <c r="F269" s="78">
        <f>SUM(D269*E269)</f>
        <v>0</v>
      </c>
    </row>
    <row r="270" spans="1:8" s="172" customFormat="1">
      <c r="A270" s="263"/>
      <c r="B270" s="292"/>
      <c r="C270" s="298"/>
      <c r="D270" s="26"/>
      <c r="E270" s="26"/>
      <c r="F270" s="78"/>
      <c r="G270" s="171"/>
    </row>
    <row r="271" spans="1:8" s="172" customFormat="1" ht="38.25">
      <c r="A271" s="291" t="s">
        <v>14</v>
      </c>
      <c r="B271" s="292" t="s">
        <v>229</v>
      </c>
      <c r="C271" s="298"/>
      <c r="D271" s="26"/>
      <c r="E271" s="26"/>
      <c r="F271" s="78"/>
      <c r="G271" s="171"/>
    </row>
    <row r="272" spans="1:8" s="172" customFormat="1">
      <c r="A272" s="263"/>
      <c r="B272" s="292"/>
      <c r="C272" s="25" t="s">
        <v>24</v>
      </c>
      <c r="D272" s="26">
        <v>1259.5</v>
      </c>
      <c r="E272" s="93"/>
      <c r="F272" s="78">
        <f>SUM(D272*E272)</f>
        <v>0</v>
      </c>
      <c r="G272" s="171"/>
    </row>
    <row r="273" spans="1:8" s="172" customFormat="1">
      <c r="A273" s="263"/>
      <c r="B273" s="292"/>
      <c r="C273" s="25"/>
      <c r="D273" s="26"/>
      <c r="E273" s="93"/>
      <c r="F273" s="78"/>
      <c r="G273" s="171"/>
    </row>
    <row r="274" spans="1:8" s="172" customFormat="1" ht="51">
      <c r="A274" s="291" t="s">
        <v>15</v>
      </c>
      <c r="B274" s="292" t="s">
        <v>256</v>
      </c>
      <c r="C274" s="25"/>
      <c r="D274" s="26"/>
      <c r="E274" s="93"/>
      <c r="F274" s="78"/>
      <c r="G274" s="171"/>
    </row>
    <row r="275" spans="1:8" s="172" customFormat="1">
      <c r="A275" s="263"/>
      <c r="B275" s="292" t="s">
        <v>255</v>
      </c>
      <c r="C275" s="25" t="s">
        <v>87</v>
      </c>
      <c r="D275" s="26">
        <v>5500</v>
      </c>
      <c r="E275" s="93"/>
      <c r="F275" s="78">
        <f>SUM(D275*E275)</f>
        <v>0</v>
      </c>
      <c r="G275" s="171"/>
    </row>
    <row r="276" spans="1:8" s="172" customFormat="1">
      <c r="A276" s="263"/>
      <c r="B276" s="292" t="s">
        <v>257</v>
      </c>
      <c r="C276" s="25" t="s">
        <v>87</v>
      </c>
      <c r="D276" s="26">
        <v>1000</v>
      </c>
      <c r="E276" s="93"/>
      <c r="F276" s="78">
        <f>SUM(D276*E276)</f>
        <v>0</v>
      </c>
      <c r="G276" s="171"/>
    </row>
    <row r="277" spans="1:8" s="172" customFormat="1">
      <c r="A277" s="263"/>
      <c r="B277" s="292"/>
      <c r="C277" s="25"/>
      <c r="D277" s="26"/>
      <c r="E277" s="93"/>
      <c r="F277" s="78"/>
      <c r="G277" s="171"/>
    </row>
    <row r="278" spans="1:8" s="172" customFormat="1" ht="76.5">
      <c r="A278" s="263" t="s">
        <v>16</v>
      </c>
      <c r="B278" s="292" t="s">
        <v>258</v>
      </c>
      <c r="C278" s="25"/>
      <c r="D278" s="26"/>
      <c r="E278" s="93"/>
      <c r="F278" s="78"/>
      <c r="G278" s="171"/>
    </row>
    <row r="279" spans="1:8" s="172" customFormat="1">
      <c r="A279" s="263"/>
      <c r="B279" s="292"/>
      <c r="C279" s="25" t="s">
        <v>87</v>
      </c>
      <c r="D279" s="26">
        <v>18000</v>
      </c>
      <c r="E279" s="93"/>
      <c r="F279" s="78">
        <f>SUM(D279*E279)</f>
        <v>0</v>
      </c>
      <c r="G279" s="171"/>
    </row>
    <row r="280" spans="1:8" s="172" customFormat="1">
      <c r="A280" s="263"/>
      <c r="B280" s="292"/>
      <c r="C280" s="298"/>
      <c r="D280" s="26"/>
      <c r="E280" s="26"/>
      <c r="F280" s="78"/>
      <c r="G280" s="171"/>
    </row>
    <row r="281" spans="1:8" s="10" customFormat="1">
      <c r="A281" s="24"/>
      <c r="B281" s="27" t="s">
        <v>40</v>
      </c>
      <c r="C281" s="26"/>
      <c r="D281" s="26"/>
      <c r="E281" s="26"/>
      <c r="F281" s="78">
        <f>SUM(F269:G279)</f>
        <v>0</v>
      </c>
      <c r="G281" s="9"/>
      <c r="H281" s="11"/>
    </row>
    <row r="282" spans="1:8" s="169" customFormat="1">
      <c r="A282" s="253"/>
      <c r="B282" s="259"/>
      <c r="C282" s="255"/>
      <c r="D282" s="255"/>
      <c r="E282" s="255"/>
      <c r="F282" s="245"/>
      <c r="G282" s="251"/>
      <c r="H282" s="247"/>
    </row>
    <row r="283" spans="1:8" s="169" customFormat="1">
      <c r="A283" s="253"/>
      <c r="B283" s="256"/>
      <c r="C283" s="255"/>
      <c r="D283" s="255"/>
      <c r="E283" s="255"/>
      <c r="F283" s="245"/>
      <c r="G283" s="251"/>
      <c r="H283" s="247"/>
    </row>
    <row r="284" spans="1:8">
      <c r="A284" s="27" t="s">
        <v>31</v>
      </c>
      <c r="B284" s="27" t="s">
        <v>33</v>
      </c>
      <c r="C284" s="26"/>
      <c r="D284" s="279"/>
      <c r="E284" s="279"/>
      <c r="F284" s="245"/>
    </row>
    <row r="285" spans="1:8">
      <c r="A285" s="27"/>
      <c r="B285" s="27"/>
      <c r="C285" s="26"/>
      <c r="D285" s="279"/>
      <c r="E285" s="279"/>
      <c r="F285" s="245"/>
    </row>
    <row r="286" spans="1:8">
      <c r="A286" s="234" t="s">
        <v>184</v>
      </c>
      <c r="B286" s="232" t="s">
        <v>203</v>
      </c>
      <c r="C286" s="224"/>
      <c r="D286" s="267"/>
      <c r="E286" s="267"/>
      <c r="F286" s="268"/>
      <c r="G286" s="242"/>
      <c r="H286" s="242"/>
    </row>
    <row r="287" spans="1:8">
      <c r="A287" s="234"/>
      <c r="B287" s="232"/>
      <c r="C287" s="224"/>
      <c r="D287" s="267"/>
      <c r="E287" s="267"/>
      <c r="F287" s="268"/>
      <c r="G287" s="242"/>
      <c r="H287" s="242"/>
    </row>
    <row r="288" spans="1:8" ht="15">
      <c r="A288" s="275" t="s">
        <v>9</v>
      </c>
      <c r="B288" s="276" t="s">
        <v>197</v>
      </c>
      <c r="C288" s="224"/>
      <c r="D288" s="267"/>
      <c r="E288" s="267"/>
      <c r="F288" s="268"/>
      <c r="G288" s="242"/>
      <c r="H288" s="242"/>
    </row>
    <row r="289" spans="1:8" ht="15">
      <c r="A289" s="275"/>
      <c r="B289" s="276"/>
      <c r="C289" s="224"/>
      <c r="D289" s="267"/>
      <c r="E289" s="267"/>
      <c r="F289" s="268"/>
      <c r="G289" s="242"/>
      <c r="H289" s="242"/>
    </row>
    <row r="290" spans="1:8" ht="15">
      <c r="A290" s="275" t="s">
        <v>204</v>
      </c>
      <c r="B290" s="277" t="s">
        <v>205</v>
      </c>
      <c r="C290" s="224"/>
      <c r="D290" s="267"/>
      <c r="E290" s="267"/>
      <c r="F290" s="268"/>
      <c r="G290" s="242"/>
      <c r="H290" s="242"/>
    </row>
    <row r="291" spans="1:8" ht="15">
      <c r="A291" s="275"/>
      <c r="B291" s="277"/>
      <c r="C291" s="224"/>
      <c r="D291" s="267"/>
      <c r="E291" s="267"/>
      <c r="F291" s="268"/>
      <c r="G291" s="242"/>
      <c r="H291" s="242"/>
    </row>
    <row r="292" spans="1:8" ht="15">
      <c r="A292" s="275" t="s">
        <v>206</v>
      </c>
      <c r="B292" s="277" t="s">
        <v>207</v>
      </c>
      <c r="C292" s="224"/>
      <c r="D292" s="267"/>
      <c r="E292" s="267"/>
      <c r="F292" s="268"/>
    </row>
    <row r="293" spans="1:8">
      <c r="A293" s="234"/>
      <c r="B293" s="232"/>
      <c r="C293" s="224"/>
      <c r="D293" s="267"/>
      <c r="E293" s="267"/>
      <c r="F293" s="268"/>
    </row>
    <row r="294" spans="1:8" ht="15">
      <c r="A294" s="275" t="s">
        <v>208</v>
      </c>
      <c r="B294" s="277" t="s">
        <v>209</v>
      </c>
      <c r="C294" s="224"/>
      <c r="D294" s="267"/>
      <c r="E294" s="267"/>
      <c r="F294" s="268"/>
    </row>
    <row r="295" spans="1:8">
      <c r="A295" s="234"/>
      <c r="B295" s="232"/>
      <c r="C295" s="224"/>
      <c r="D295" s="267"/>
      <c r="E295" s="267"/>
      <c r="F295" s="268"/>
    </row>
    <row r="296" spans="1:8" ht="15">
      <c r="A296" s="275" t="s">
        <v>210</v>
      </c>
      <c r="B296" s="277" t="s">
        <v>211</v>
      </c>
      <c r="C296" s="224"/>
      <c r="D296" s="267"/>
      <c r="E296" s="267"/>
      <c r="F296" s="268"/>
    </row>
    <row r="297" spans="1:8" ht="13.5" thickBot="1">
      <c r="A297" s="238"/>
      <c r="B297" s="239"/>
      <c r="C297" s="240"/>
      <c r="D297" s="288"/>
      <c r="E297" s="288"/>
      <c r="F297" s="294"/>
    </row>
    <row r="298" spans="1:8" ht="13.5" thickTop="1">
      <c r="A298" s="236"/>
      <c r="B298" s="237"/>
      <c r="C298" s="235"/>
      <c r="D298" s="266"/>
      <c r="E298" s="266"/>
      <c r="F298" s="268"/>
    </row>
    <row r="299" spans="1:8" ht="12.75" customHeight="1">
      <c r="A299" s="222"/>
      <c r="B299" s="225" t="s">
        <v>212</v>
      </c>
      <c r="C299" s="235"/>
      <c r="D299" s="266"/>
      <c r="E299" s="266"/>
      <c r="F299" s="95">
        <f>SUM(F290:F297)</f>
        <v>0</v>
      </c>
    </row>
    <row r="300" spans="1:8">
      <c r="A300" s="281"/>
      <c r="B300" s="282"/>
      <c r="C300" s="280"/>
      <c r="D300" s="266"/>
      <c r="E300" s="266"/>
      <c r="F300" s="157"/>
    </row>
    <row r="301" spans="1:8" s="172" customFormat="1">
      <c r="A301" s="264"/>
      <c r="B301" s="265"/>
      <c r="C301" s="266"/>
      <c r="D301" s="267"/>
      <c r="E301" s="267"/>
      <c r="F301" s="157"/>
      <c r="G301" s="171"/>
    </row>
    <row r="302" spans="1:8" ht="12.75" customHeight="1">
      <c r="A302" s="275" t="s">
        <v>10</v>
      </c>
      <c r="B302" s="276" t="s">
        <v>198</v>
      </c>
      <c r="C302" s="224"/>
      <c r="D302" s="267"/>
      <c r="E302" s="267"/>
      <c r="F302" s="157"/>
    </row>
    <row r="303" spans="1:8">
      <c r="A303" s="234"/>
      <c r="B303" s="232"/>
      <c r="C303" s="224"/>
      <c r="D303" s="267"/>
      <c r="E303" s="267"/>
      <c r="F303" s="157"/>
    </row>
    <row r="304" spans="1:8" ht="15">
      <c r="A304" s="275" t="s">
        <v>213</v>
      </c>
      <c r="B304" s="277" t="s">
        <v>214</v>
      </c>
      <c r="C304" s="224"/>
      <c r="D304" s="267"/>
      <c r="E304" s="267"/>
      <c r="F304" s="157"/>
    </row>
    <row r="305" spans="1:6">
      <c r="A305" s="234"/>
      <c r="B305" s="232"/>
      <c r="C305" s="224"/>
      <c r="D305" s="267"/>
      <c r="E305" s="267"/>
      <c r="F305" s="157"/>
    </row>
    <row r="306" spans="1:6" ht="15">
      <c r="A306" s="275" t="s">
        <v>215</v>
      </c>
      <c r="B306" s="277" t="s">
        <v>216</v>
      </c>
      <c r="C306" s="224"/>
      <c r="D306" s="267"/>
      <c r="E306" s="267"/>
      <c r="F306" s="157"/>
    </row>
    <row r="307" spans="1:6">
      <c r="A307" s="234"/>
      <c r="B307" s="232"/>
      <c r="C307" s="224"/>
      <c r="D307" s="267"/>
      <c r="E307" s="267"/>
      <c r="F307" s="157"/>
    </row>
    <row r="308" spans="1:6" ht="15">
      <c r="A308" s="275" t="s">
        <v>217</v>
      </c>
      <c r="B308" s="277" t="s">
        <v>218</v>
      </c>
      <c r="C308" s="224"/>
      <c r="D308" s="267"/>
      <c r="E308" s="267"/>
      <c r="F308" s="157"/>
    </row>
    <row r="309" spans="1:6" ht="15">
      <c r="A309" s="275"/>
      <c r="B309" s="277"/>
      <c r="C309" s="224"/>
      <c r="D309" s="267"/>
      <c r="E309" s="267"/>
      <c r="F309" s="157"/>
    </row>
    <row r="310" spans="1:6" ht="15">
      <c r="A310" s="275" t="s">
        <v>219</v>
      </c>
      <c r="B310" s="277" t="s">
        <v>220</v>
      </c>
      <c r="C310" s="224"/>
      <c r="D310" s="267"/>
      <c r="E310" s="267"/>
      <c r="F310" s="157"/>
    </row>
    <row r="311" spans="1:6" ht="15">
      <c r="A311" s="275"/>
      <c r="B311" s="277"/>
      <c r="C311" s="224"/>
      <c r="D311" s="267"/>
      <c r="E311" s="267"/>
      <c r="F311" s="157"/>
    </row>
    <row r="312" spans="1:6" ht="15">
      <c r="A312" s="275" t="s">
        <v>221</v>
      </c>
      <c r="B312" s="277" t="s">
        <v>222</v>
      </c>
      <c r="C312" s="224"/>
      <c r="D312" s="267"/>
      <c r="E312" s="267"/>
      <c r="F312" s="157"/>
    </row>
    <row r="313" spans="1:6" ht="13.5" thickBot="1">
      <c r="A313" s="238"/>
      <c r="B313" s="239"/>
      <c r="C313" s="240"/>
      <c r="D313" s="288"/>
      <c r="E313" s="288"/>
      <c r="F313" s="153"/>
    </row>
    <row r="314" spans="1:6" ht="13.5" thickTop="1">
      <c r="A314" s="236"/>
      <c r="B314" s="237"/>
      <c r="C314" s="235"/>
      <c r="D314" s="266"/>
      <c r="E314" s="266"/>
      <c r="F314" s="157"/>
    </row>
    <row r="315" spans="1:6">
      <c r="A315" s="222"/>
      <c r="B315" s="331" t="s">
        <v>223</v>
      </c>
      <c r="C315" s="332"/>
      <c r="D315" s="266"/>
      <c r="E315" s="266"/>
      <c r="F315" s="95">
        <f>SUM(F304:F313)</f>
        <v>0</v>
      </c>
    </row>
    <row r="316" spans="1:6">
      <c r="A316" s="222"/>
      <c r="B316" s="225"/>
      <c r="C316" s="235"/>
      <c r="D316" s="266"/>
      <c r="E316" s="266"/>
      <c r="F316" s="268"/>
    </row>
    <row r="317" spans="1:6">
      <c r="A317" s="222"/>
      <c r="B317" s="225"/>
      <c r="C317" s="235"/>
      <c r="D317" s="266"/>
      <c r="E317" s="266"/>
      <c r="F317" s="268"/>
    </row>
    <row r="318" spans="1:6">
      <c r="A318" s="234" t="s">
        <v>192</v>
      </c>
      <c r="B318" s="232" t="s">
        <v>200</v>
      </c>
      <c r="C318" s="224"/>
      <c r="D318" s="267"/>
      <c r="E318" s="267"/>
      <c r="F318" s="268"/>
    </row>
    <row r="319" spans="1:6">
      <c r="A319" s="234"/>
      <c r="B319" s="232"/>
      <c r="C319" s="224"/>
      <c r="D319" s="267"/>
      <c r="E319" s="267"/>
      <c r="F319" s="268"/>
    </row>
    <row r="320" spans="1:6">
      <c r="A320" s="234" t="s">
        <v>9</v>
      </c>
      <c r="B320" s="241" t="s">
        <v>185</v>
      </c>
      <c r="C320" s="233"/>
      <c r="D320" s="267"/>
      <c r="E320" s="267"/>
      <c r="F320" s="268"/>
    </row>
    <row r="321" spans="1:6">
      <c r="A321" s="233"/>
      <c r="B321" s="233"/>
      <c r="C321" s="233"/>
      <c r="D321" s="267"/>
      <c r="E321" s="267"/>
      <c r="F321" s="268"/>
    </row>
    <row r="322" spans="1:6" ht="38.25">
      <c r="A322" s="24" t="s">
        <v>13</v>
      </c>
      <c r="B322" s="211" t="s">
        <v>86</v>
      </c>
      <c r="C322" s="25"/>
      <c r="D322" s="255"/>
      <c r="E322" s="255"/>
      <c r="F322" s="245"/>
    </row>
    <row r="323" spans="1:6" ht="15">
      <c r="A323" s="24"/>
      <c r="B323" s="8"/>
      <c r="C323" s="62" t="s">
        <v>49</v>
      </c>
      <c r="D323" s="63">
        <v>100</v>
      </c>
      <c r="E323" s="63"/>
      <c r="F323" s="78">
        <f>SUM(D323*E323)</f>
        <v>0</v>
      </c>
    </row>
    <row r="324" spans="1:6" ht="13.5" thickBot="1">
      <c r="A324" s="238"/>
      <c r="B324" s="239"/>
      <c r="C324" s="240"/>
      <c r="D324" s="299"/>
      <c r="E324" s="299"/>
      <c r="F324" s="153"/>
    </row>
    <row r="325" spans="1:6" ht="13.5" thickTop="1">
      <c r="A325" s="236"/>
      <c r="B325" s="237"/>
      <c r="C325" s="235"/>
      <c r="D325" s="224"/>
      <c r="E325" s="224"/>
      <c r="F325" s="157"/>
    </row>
    <row r="326" spans="1:6">
      <c r="A326" s="222"/>
      <c r="B326" s="225" t="s">
        <v>186</v>
      </c>
      <c r="C326" s="235"/>
      <c r="D326" s="224"/>
      <c r="E326" s="224"/>
      <c r="F326" s="95">
        <f>SUM(F323:G324)</f>
        <v>0</v>
      </c>
    </row>
    <row r="327" spans="1:6">
      <c r="A327" s="222"/>
      <c r="B327" s="233"/>
      <c r="C327" s="224"/>
      <c r="D327" s="266"/>
      <c r="E327" s="266"/>
      <c r="F327" s="268"/>
    </row>
    <row r="328" spans="1:6">
      <c r="A328" s="234" t="s">
        <v>10</v>
      </c>
      <c r="B328" s="225" t="s">
        <v>41</v>
      </c>
      <c r="C328" s="224"/>
      <c r="D328" s="289"/>
      <c r="E328" s="290"/>
      <c r="F328" s="157"/>
    </row>
    <row r="329" spans="1:6">
      <c r="A329" s="222"/>
      <c r="B329" s="223"/>
      <c r="C329" s="224"/>
      <c r="D329" s="266"/>
      <c r="E329" s="266"/>
      <c r="F329" s="157"/>
    </row>
    <row r="330" spans="1:6">
      <c r="A330" s="222"/>
      <c r="B330" s="223"/>
      <c r="C330" s="224"/>
      <c r="D330" s="266"/>
      <c r="E330" s="266"/>
      <c r="F330" s="224"/>
    </row>
    <row r="331" spans="1:6">
      <c r="A331" s="222"/>
      <c r="B331" s="225" t="s">
        <v>42</v>
      </c>
      <c r="C331" s="224"/>
      <c r="D331" s="224"/>
      <c r="E331" s="224"/>
      <c r="F331" s="95"/>
    </row>
    <row r="332" spans="1:6">
      <c r="A332" s="259"/>
      <c r="B332" s="259"/>
      <c r="C332" s="255"/>
      <c r="D332" s="279"/>
      <c r="E332" s="279"/>
      <c r="F332" s="245"/>
    </row>
    <row r="333" spans="1:6">
      <c r="A333" s="24"/>
      <c r="B333" s="25"/>
      <c r="C333" s="26"/>
      <c r="D333" s="49"/>
      <c r="E333" s="49"/>
      <c r="F333" s="49"/>
    </row>
  </sheetData>
  <mergeCells count="3">
    <mergeCell ref="A6:B6"/>
    <mergeCell ref="A10:D10"/>
    <mergeCell ref="B315:C315"/>
  </mergeCells>
  <phoneticPr fontId="53" type="noConversion"/>
  <pageMargins left="0.78740157480314965" right="0.31496062992125984" top="0.51181102362204722" bottom="0.98425196850393704" header="0.51181102362204722" footer="0.59055118110236227"/>
  <pageSetup paperSize="9" scale="71" orientation="portrait" horizontalDpi="300" verticalDpi="300" r:id="rId1"/>
  <headerFooter alignWithMargins="0">
    <oddFooter>&amp;CStran &amp;P</oddFooter>
  </headerFooter>
  <rowBreaks count="5" manualBreakCount="5">
    <brk id="82" max="6" man="1"/>
    <brk id="133" max="6" man="1"/>
    <brk id="166" max="6" man="1"/>
    <brk id="211" max="6" man="1"/>
    <brk id="26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popis</vt:lpstr>
      <vt:lpstr>popis-ocena investicije</vt:lpstr>
      <vt:lpstr>popis!Print_Area</vt:lpstr>
      <vt:lpstr>'popis-ocena investicije'!Print_Area</vt:lpstr>
      <vt:lpstr>popis!Print_Titles</vt:lpstr>
      <vt:lpstr>'popis-ocena investicije'!Print_Titles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Studio Razvoj</dc:creator>
  <cp:lastModifiedBy>polajzar</cp:lastModifiedBy>
  <cp:lastPrinted>2013-12-24T10:25:26Z</cp:lastPrinted>
  <dcterms:created xsi:type="dcterms:W3CDTF">2006-05-29T14:23:28Z</dcterms:created>
  <dcterms:modified xsi:type="dcterms:W3CDTF">2013-12-24T10:30:33Z</dcterms:modified>
</cp:coreProperties>
</file>